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740" activeTab="0"/>
  </bookViews>
  <sheets>
    <sheet name="1 четверть" sheetId="1" r:id="rId1"/>
    <sheet name="2 четверть" sheetId="2" r:id="rId2"/>
    <sheet name="3 четверть" sheetId="3" r:id="rId3"/>
  </sheets>
  <definedNames/>
  <calcPr fullCalcOnLoad="1"/>
</workbook>
</file>

<file path=xl/sharedStrings.xml><?xml version="1.0" encoding="utf-8"?>
<sst xmlns="http://schemas.openxmlformats.org/spreadsheetml/2006/main" count="165" uniqueCount="56">
  <si>
    <t>№</t>
  </si>
  <si>
    <t>Список учащихся</t>
  </si>
  <si>
    <t>Русский язык</t>
  </si>
  <si>
    <t>Литература</t>
  </si>
  <si>
    <t>Алгебра</t>
  </si>
  <si>
    <t>Геометрия</t>
  </si>
  <si>
    <t>История</t>
  </si>
  <si>
    <t>Обществознание</t>
  </si>
  <si>
    <t>География</t>
  </si>
  <si>
    <t>Биология</t>
  </si>
  <si>
    <t>Физика</t>
  </si>
  <si>
    <t>Химия</t>
  </si>
  <si>
    <t>Английский язык</t>
  </si>
  <si>
    <t>Информатика</t>
  </si>
  <si>
    <t>ОБЖ</t>
  </si>
  <si>
    <t>Качество</t>
  </si>
  <si>
    <t>СОК</t>
  </si>
  <si>
    <t>Средний балл</t>
  </si>
  <si>
    <t>Не успевающие</t>
  </si>
  <si>
    <t>Успевающие</t>
  </si>
  <si>
    <t>Средние значения</t>
  </si>
  <si>
    <t>Успевающие на "4" и "5"</t>
  </si>
  <si>
    <t>Технология</t>
  </si>
  <si>
    <t>Успеваемость</t>
  </si>
  <si>
    <t>Кол-во "2"</t>
  </si>
  <si>
    <t>Кол-во "3"</t>
  </si>
  <si>
    <t>Кол-во "4"</t>
  </si>
  <si>
    <t>Кол-во "5"</t>
  </si>
  <si>
    <t>Литература Дона</t>
  </si>
  <si>
    <t>Аргунов Игорь</t>
  </si>
  <si>
    <t>Веревейко Ксения</t>
  </si>
  <si>
    <t>Годицкий Александр</t>
  </si>
  <si>
    <t>Губарев Антон</t>
  </si>
  <si>
    <t>Евсюков Евгений</t>
  </si>
  <si>
    <t>Езовцова Елена</t>
  </si>
  <si>
    <t>Кантор Алексей</t>
  </si>
  <si>
    <t>Лынник Николай</t>
  </si>
  <si>
    <t>Мазур Андрей</t>
  </si>
  <si>
    <t>Панов Александр</t>
  </si>
  <si>
    <t>Розов Василий</t>
  </si>
  <si>
    <t>Саркисов Рубен</t>
  </si>
  <si>
    <t>Семусев Владимир</t>
  </si>
  <si>
    <t>Соколов Владислав</t>
  </si>
  <si>
    <t>Сорокин Сергей</t>
  </si>
  <si>
    <t>Шморгунов Александр</t>
  </si>
  <si>
    <t>Васильев Денис</t>
  </si>
  <si>
    <t>Коваленко Екатерина</t>
  </si>
  <si>
    <t>Чукардин Александр</t>
  </si>
  <si>
    <t>МХК</t>
  </si>
  <si>
    <t>ФЗК</t>
  </si>
  <si>
    <t>История Донского края</t>
  </si>
  <si>
    <t>Результаты I четверти</t>
  </si>
  <si>
    <t>Кивечкин Павел</t>
  </si>
  <si>
    <t>Результаты I I четверти</t>
  </si>
  <si>
    <t>Результаты I I I четверти</t>
  </si>
  <si>
    <t>Результаты 3 четверти, 8А класс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</si>
</sst>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7">
    <font>
      <sz val="10"/>
      <name val="Arial Cyr"/>
      <family val="0"/>
    </font>
    <font>
      <b/>
      <sz val="12"/>
      <color indexed="20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14"/>
      <name val="Arial"/>
      <family val="0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  <font>
      <sz val="8"/>
      <name val="Arial Cyr"/>
      <family val="0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75"/>
      <color indexed="8"/>
      <name val="Arial Cyr"/>
      <family val="0"/>
    </font>
    <font>
      <sz val="10"/>
      <color indexed="58"/>
      <name val="Arial Cyr"/>
      <family val="0"/>
    </font>
    <font>
      <b/>
      <sz val="11"/>
      <color indexed="8"/>
      <name val="Arial Cyr"/>
      <family val="0"/>
    </font>
    <font>
      <b/>
      <sz val="15.75"/>
      <color indexed="16"/>
      <name val="Arial Cyr"/>
      <family val="0"/>
    </font>
    <font>
      <b/>
      <sz val="14"/>
      <color indexed="17"/>
      <name val="Arial Cyr"/>
      <family val="0"/>
    </font>
    <font>
      <sz val="14.45"/>
      <color indexed="8"/>
      <name val="Arial Cyr"/>
      <family val="0"/>
    </font>
    <font>
      <sz val="15.5"/>
      <color indexed="8"/>
      <name val="Arial Cyr"/>
      <family val="0"/>
    </font>
    <font>
      <sz val="10"/>
      <color indexed="62"/>
      <name val="Arial Cyr"/>
      <family val="0"/>
    </font>
    <font>
      <sz val="11"/>
      <color indexed="8"/>
      <name val="Arial Cyr"/>
      <family val="0"/>
    </font>
    <font>
      <sz val="11"/>
      <color indexed="16"/>
      <name val="Arial Cyr"/>
      <family val="0"/>
    </font>
    <font>
      <sz val="14.25"/>
      <color indexed="8"/>
      <name val="Arial Cyr"/>
      <family val="0"/>
    </font>
    <font>
      <sz val="19.5"/>
      <color indexed="8"/>
      <name val="Arial Cyr"/>
      <family val="0"/>
    </font>
    <font>
      <b/>
      <sz val="10"/>
      <color indexed="56"/>
      <name val="Arial Cyr"/>
      <family val="0"/>
    </font>
    <font>
      <b/>
      <sz val="19.5"/>
      <color indexed="18"/>
      <name val="Arial Cyr"/>
      <family val="0"/>
    </font>
    <font>
      <b/>
      <sz val="10"/>
      <color indexed="18"/>
      <name val="Arial Cyr"/>
      <family val="0"/>
    </font>
    <font>
      <b/>
      <sz val="19.5"/>
      <color indexed="56"/>
      <name val="Arial Cyr"/>
      <family val="0"/>
    </font>
    <font>
      <b/>
      <sz val="23.5"/>
      <color indexed="18"/>
      <name val="Arial Cyr"/>
      <family val="0"/>
    </font>
    <font>
      <sz val="17.9"/>
      <color indexed="8"/>
      <name val="Arial Cyr"/>
      <family val="0"/>
    </font>
    <font>
      <b/>
      <sz val="10"/>
      <color indexed="62"/>
      <name val="Arial Cyr"/>
      <family val="0"/>
    </font>
    <font>
      <b/>
      <sz val="11"/>
      <color indexed="16"/>
      <name val="Arial Cyr"/>
      <family val="0"/>
    </font>
    <font>
      <b/>
      <sz val="18"/>
      <color indexed="12"/>
      <name val="Arial Cyr"/>
      <family val="0"/>
    </font>
    <font>
      <sz val="10.1"/>
      <color indexed="8"/>
      <name val="Arial Cyr"/>
      <family val="0"/>
    </font>
    <font>
      <sz val="17.75"/>
      <color indexed="8"/>
      <name val="Arial Cyr"/>
      <family val="0"/>
    </font>
    <font>
      <b/>
      <sz val="17.75"/>
      <color indexed="8"/>
      <name val="Arial Cyr"/>
      <family val="0"/>
    </font>
    <font>
      <b/>
      <sz val="11"/>
      <color indexed="58"/>
      <name val="Arial Cyr"/>
      <family val="0"/>
    </font>
    <font>
      <b/>
      <sz val="17.75"/>
      <color indexed="18"/>
      <name val="Arial Cyr"/>
      <family val="0"/>
    </font>
    <font>
      <b/>
      <sz val="21.25"/>
      <color indexed="18"/>
      <name val="Arial Cyr"/>
      <family val="0"/>
    </font>
    <font>
      <sz val="16.3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>
        <color indexed="10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>
        <color indexed="17"/>
      </left>
      <right>
        <color indexed="63"/>
      </right>
      <top style="thin"/>
      <bottom style="thin"/>
    </border>
    <border>
      <left style="double">
        <color indexed="14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>
        <color indexed="17"/>
      </right>
      <top style="thin"/>
      <bottom style="thin"/>
    </border>
    <border>
      <left style="double">
        <color indexed="17"/>
      </left>
      <right style="double">
        <color indexed="14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double">
        <color indexed="10"/>
      </right>
      <top style="thin"/>
      <bottom style="thin"/>
    </border>
    <border>
      <left style="thin"/>
      <right style="double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 horizontal="centerContinuous"/>
    </xf>
    <xf numFmtId="172" fontId="0" fillId="0" borderId="0" xfId="0" applyNumberFormat="1" applyAlignment="1">
      <alignment horizontal="centerContinuous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textRotation="90" wrapText="1"/>
    </xf>
    <xf numFmtId="1" fontId="5" fillId="0" borderId="12" xfId="0" applyNumberFormat="1" applyFont="1" applyBorder="1" applyAlignment="1">
      <alignment textRotation="90" wrapText="1"/>
    </xf>
    <xf numFmtId="1" fontId="5" fillId="0" borderId="10" xfId="0" applyNumberFormat="1" applyFont="1" applyBorder="1" applyAlignment="1">
      <alignment textRotation="90" wrapText="1"/>
    </xf>
    <xf numFmtId="172" fontId="5" fillId="0" borderId="11" xfId="0" applyNumberFormat="1" applyFont="1" applyBorder="1" applyAlignment="1">
      <alignment textRotation="90" wrapText="1"/>
    </xf>
    <xf numFmtId="0" fontId="6" fillId="0" borderId="13" xfId="0" applyFont="1" applyBorder="1" applyAlignment="1">
      <alignment textRotation="90" wrapText="1"/>
    </xf>
    <xf numFmtId="0" fontId="7" fillId="0" borderId="14" xfId="0" applyFont="1" applyBorder="1" applyAlignment="1">
      <alignment textRotation="90" wrapText="1"/>
    </xf>
    <xf numFmtId="0" fontId="8" fillId="0" borderId="15" xfId="0" applyFont="1" applyBorder="1" applyAlignment="1">
      <alignment textRotation="90" wrapText="1"/>
    </xf>
    <xf numFmtId="0" fontId="9" fillId="0" borderId="16" xfId="0" applyFont="1" applyBorder="1" applyAlignment="1">
      <alignment textRotation="90"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1" fontId="5" fillId="0" borderId="12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Fill="1" applyBorder="1" applyAlignment="1">
      <alignment/>
    </xf>
    <xf numFmtId="0" fontId="0" fillId="0" borderId="0" xfId="0" applyBorder="1" applyAlignment="1">
      <alignment/>
    </xf>
    <xf numFmtId="0" fontId="11" fillId="0" borderId="20" xfId="0" applyFont="1" applyFill="1" applyBorder="1" applyAlignment="1">
      <alignment/>
    </xf>
    <xf numFmtId="1" fontId="7" fillId="0" borderId="21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" fontId="7" fillId="0" borderId="22" xfId="0" applyNumberFormat="1" applyFont="1" applyFill="1" applyBorder="1" applyAlignment="1">
      <alignment/>
    </xf>
    <xf numFmtId="1" fontId="7" fillId="0" borderId="23" xfId="0" applyNumberFormat="1" applyFont="1" applyFill="1" applyBorder="1" applyAlignment="1">
      <alignment/>
    </xf>
    <xf numFmtId="0" fontId="6" fillId="0" borderId="24" xfId="0" applyFont="1" applyBorder="1" applyAlignment="1">
      <alignment/>
    </xf>
    <xf numFmtId="0" fontId="7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6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8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9" fillId="0" borderId="28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28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7" fillId="0" borderId="31" xfId="0" applyFont="1" applyBorder="1" applyAlignment="1">
      <alignment/>
    </xf>
    <xf numFmtId="1" fontId="7" fillId="0" borderId="32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textRotation="90" wrapText="1"/>
    </xf>
    <xf numFmtId="0" fontId="9" fillId="0" borderId="21" xfId="0" applyFont="1" applyBorder="1" applyAlignment="1">
      <alignment/>
    </xf>
    <xf numFmtId="0" fontId="7" fillId="0" borderId="17" xfId="0" applyFont="1" applyBorder="1" applyAlignment="1">
      <alignment/>
    </xf>
    <xf numFmtId="0" fontId="10" fillId="0" borderId="36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30" xfId="0" applyFill="1" applyBorder="1" applyAlignment="1">
      <alignment/>
    </xf>
    <xf numFmtId="2" fontId="11" fillId="0" borderId="20" xfId="0" applyNumberFormat="1" applyFont="1" applyBorder="1" applyAlignment="1">
      <alignment textRotation="90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" fontId="0" fillId="0" borderId="0" xfId="0" applyNumberFormat="1" applyFont="1" applyAlignment="1">
      <alignment horizontal="centerContinuous"/>
    </xf>
    <xf numFmtId="172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textRotation="90" wrapText="1"/>
    </xf>
    <xf numFmtId="0" fontId="0" fillId="0" borderId="35" xfId="0" applyFont="1" applyBorder="1" applyAlignment="1">
      <alignment textRotation="90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1" fontId="5" fillId="0" borderId="21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0" fillId="0" borderId="37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7" fillId="0" borderId="37" xfId="0" applyFont="1" applyBorder="1" applyAlignment="1">
      <alignment/>
    </xf>
    <xf numFmtId="0" fontId="7" fillId="0" borderId="37" xfId="0" applyFont="1" applyFill="1" applyBorder="1" applyAlignment="1">
      <alignment/>
    </xf>
    <xf numFmtId="2" fontId="5" fillId="0" borderId="38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14" fillId="0" borderId="17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7" fillId="0" borderId="21" xfId="0" applyFont="1" applyBorder="1" applyAlignment="1">
      <alignment/>
    </xf>
    <xf numFmtId="0" fontId="7" fillId="0" borderId="19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37" xfId="0" applyFont="1" applyBorder="1" applyAlignment="1">
      <alignment/>
    </xf>
    <xf numFmtId="0" fontId="8" fillId="0" borderId="37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00"/>
                </a:solidFill>
                <a:latin typeface="Arial Cyr"/>
                <a:ea typeface="Arial Cyr"/>
                <a:cs typeface="Arial Cyr"/>
              </a:rPr>
              <a:t>8А класс: средний балл, 1 четверть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275"/>
          <c:w val="0.9505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tx>
            <c:v>средний балл</c:v>
          </c:tx>
          <c:spPr>
            <a:gradFill rotWithShape="1">
              <a:gsLst>
                <a:gs pos="0">
                  <a:srgbClr val="007676"/>
                </a:gs>
                <a:gs pos="50000">
                  <a:srgbClr val="00FFFF"/>
                </a:gs>
                <a:gs pos="100000">
                  <a:srgbClr val="00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75" b="1" i="0" u="none" baseline="0">
                    <a:solidFill>
                      <a:srgbClr val="8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 четверть'!$B$4:$B$22</c:f>
              <c:strCache/>
            </c:strRef>
          </c:cat>
          <c:val>
            <c:numRef>
              <c:f>'1 четверть'!$X$4:$X$22</c:f>
              <c:numCache/>
            </c:numRef>
          </c:val>
        </c:ser>
        <c:axId val="21225581"/>
        <c:axId val="56812502"/>
      </c:barChart>
      <c:catAx>
        <c:axId val="21225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фамилии учащихся</a:t>
                </a:r>
              </a:p>
            </c:rich>
          </c:tx>
          <c:layout>
            <c:manualLayout>
              <c:xMode val="factor"/>
              <c:yMode val="factor"/>
              <c:x val="-0.066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33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12502"/>
        <c:crosses val="autoZero"/>
        <c:auto val="1"/>
        <c:lblOffset val="100"/>
        <c:tickLblSkip val="1"/>
        <c:noMultiLvlLbl val="0"/>
      </c:catAx>
      <c:valAx>
        <c:axId val="56812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255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7"/>
          <c:y val="0.9455"/>
          <c:w val="0.166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55"/>
          <c:w val="0.87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8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 четверть'!$B$4:$B$23</c:f>
              <c:strCache/>
            </c:strRef>
          </c:cat>
          <c:val>
            <c:numRef>
              <c:f>'2 четверть'!$X$4:$X$23</c:f>
              <c:numCache/>
            </c:numRef>
          </c:val>
        </c:ser>
        <c:axId val="41550471"/>
        <c:axId val="38409920"/>
      </c:barChart>
      <c:catAx>
        <c:axId val="41550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99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09920"/>
        <c:crosses val="autoZero"/>
        <c:auto val="1"/>
        <c:lblOffset val="100"/>
        <c:tickLblSkip val="1"/>
        <c:noMultiLvlLbl val="0"/>
      </c:catAx>
      <c:valAx>
        <c:axId val="38409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504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"/>
          <c:y val="0.3205"/>
          <c:w val="0.0955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80"/>
                </a:solidFill>
                <a:latin typeface="Arial Cyr"/>
                <a:ea typeface="Arial Cyr"/>
                <a:cs typeface="Arial Cyr"/>
              </a:rPr>
              <a:t>8 А класс: средний балл 2 четверть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2825"/>
          <c:w val="0.93"/>
          <c:h val="0.73175"/>
        </c:manualLayout>
      </c:layout>
      <c:lineChart>
        <c:grouping val="standard"/>
        <c:varyColors val="0"/>
        <c:ser>
          <c:idx val="0"/>
          <c:order val="0"/>
          <c:tx>
            <c:v>Средний балл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66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 четверть'!$B$4:$B$23</c:f>
              <c:strCache/>
            </c:strRef>
          </c:cat>
          <c:val>
            <c:numRef>
              <c:f>'2 четверть'!$X$4:$X$23</c:f>
              <c:numCache/>
            </c:numRef>
          </c:val>
          <c:smooth val="0"/>
        </c:ser>
        <c:marker val="1"/>
        <c:axId val="10144961"/>
        <c:axId val="24195786"/>
      </c:lineChart>
      <c:catAx>
        <c:axId val="10144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rPr>
                  <a:t>фамилии учащихся</a:t>
                </a:r>
              </a:p>
            </c:rich>
          </c:tx>
          <c:layout>
            <c:manualLayout>
              <c:xMode val="factor"/>
              <c:yMode val="factor"/>
              <c:x val="-0.06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336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195786"/>
        <c:crosses val="autoZero"/>
        <c:auto val="1"/>
        <c:lblOffset val="100"/>
        <c:tickLblSkip val="1"/>
        <c:noMultiLvlLbl val="0"/>
      </c:catAx>
      <c:valAx>
        <c:axId val="24195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solidFill>
                      <a:srgbClr val="003366"/>
                    </a:solidFill>
                    <a:latin typeface="Arial Cyr"/>
                    <a:ea typeface="Arial Cyr"/>
                    <a:cs typeface="Arial Cyr"/>
                  </a:rPr>
                  <a:t>средний ьалл</a:t>
                </a:r>
              </a:p>
            </c:rich>
          </c:tx>
          <c:layout>
            <c:manualLayout>
              <c:xMode val="factor"/>
              <c:yMode val="factor"/>
              <c:x val="-0.01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449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575"/>
          <c:y val="0.94"/>
          <c:w val="0.23625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9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8А класс: средний балл 3 четверть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74775"/>
          <c:h val="0.799"/>
        </c:manualLayout>
      </c:layout>
      <c:barChart>
        <c:barDir val="col"/>
        <c:grouping val="clustered"/>
        <c:varyColors val="0"/>
        <c:ser>
          <c:idx val="0"/>
          <c:order val="0"/>
          <c:tx>
            <c:v>Средний балл 3 четверть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 четверть'!$B$4:$B$23</c:f>
              <c:strCache>
                <c:ptCount val="20"/>
                <c:pt idx="0">
                  <c:v>Аргунов Игорь</c:v>
                </c:pt>
                <c:pt idx="1">
                  <c:v>Васильев Денис</c:v>
                </c:pt>
                <c:pt idx="2">
                  <c:v>Веревейко Ксения</c:v>
                </c:pt>
                <c:pt idx="3">
                  <c:v>Годицкий Александр</c:v>
                </c:pt>
                <c:pt idx="4">
                  <c:v>Губарев Антон</c:v>
                </c:pt>
                <c:pt idx="5">
                  <c:v>Евсюков Евгений</c:v>
                </c:pt>
                <c:pt idx="6">
                  <c:v>Езовцова Елена</c:v>
                </c:pt>
                <c:pt idx="7">
                  <c:v>Кантор Алексей</c:v>
                </c:pt>
                <c:pt idx="8">
                  <c:v>Коваленко Екатерина</c:v>
                </c:pt>
                <c:pt idx="9">
                  <c:v>Лынник Николай</c:v>
                </c:pt>
                <c:pt idx="10">
                  <c:v>Мазур Андрей</c:v>
                </c:pt>
                <c:pt idx="11">
                  <c:v>Панов Александр</c:v>
                </c:pt>
                <c:pt idx="12">
                  <c:v>Розов Василий</c:v>
                </c:pt>
                <c:pt idx="13">
                  <c:v>Саркисов Рубен</c:v>
                </c:pt>
                <c:pt idx="14">
                  <c:v>Семусев Владимир</c:v>
                </c:pt>
                <c:pt idx="15">
                  <c:v>Соколов Владислав</c:v>
                </c:pt>
                <c:pt idx="16">
                  <c:v>Сорокин Сергей</c:v>
                </c:pt>
                <c:pt idx="17">
                  <c:v>Чукардин Александр</c:v>
                </c:pt>
                <c:pt idx="18">
                  <c:v>Шморгунов Александр</c:v>
                </c:pt>
                <c:pt idx="19">
                  <c:v>Кивечкин Павел</c:v>
                </c:pt>
              </c:strCache>
            </c:strRef>
          </c:cat>
          <c:val>
            <c:numRef>
              <c:f>'2 четверть'!$X$4:$X$23</c:f>
              <c:numCache>
                <c:ptCount val="20"/>
                <c:pt idx="0">
                  <c:v>4.444444444444445</c:v>
                </c:pt>
                <c:pt idx="1">
                  <c:v>3.2222222222222223</c:v>
                </c:pt>
                <c:pt idx="2">
                  <c:v>4.333333333333333</c:v>
                </c:pt>
                <c:pt idx="3">
                  <c:v>4.333333333333333</c:v>
                </c:pt>
                <c:pt idx="4">
                  <c:v>4.222222222222222</c:v>
                </c:pt>
                <c:pt idx="5">
                  <c:v>3.5555555555555554</c:v>
                </c:pt>
                <c:pt idx="6">
                  <c:v>3.2777777777777777</c:v>
                </c:pt>
                <c:pt idx="7">
                  <c:v>3.3333333333333335</c:v>
                </c:pt>
                <c:pt idx="8">
                  <c:v>4.333333333333333</c:v>
                </c:pt>
                <c:pt idx="9">
                  <c:v>4.166666666666667</c:v>
                </c:pt>
                <c:pt idx="10">
                  <c:v>3.7777777777777777</c:v>
                </c:pt>
                <c:pt idx="11">
                  <c:v>3.7222222222222223</c:v>
                </c:pt>
                <c:pt idx="12">
                  <c:v>3.4444444444444446</c:v>
                </c:pt>
                <c:pt idx="13">
                  <c:v>4</c:v>
                </c:pt>
                <c:pt idx="14">
                  <c:v>4.277777777777778</c:v>
                </c:pt>
                <c:pt idx="15">
                  <c:v>3.5555555555555554</c:v>
                </c:pt>
                <c:pt idx="16">
                  <c:v>3.9444444444444446</c:v>
                </c:pt>
                <c:pt idx="17">
                  <c:v>4.333333333333333</c:v>
                </c:pt>
                <c:pt idx="18">
                  <c:v>3.888888888888889</c:v>
                </c:pt>
                <c:pt idx="19">
                  <c:v>3.2222222222222223</c:v>
                </c:pt>
              </c:numCache>
            </c:numRef>
          </c:val>
        </c:ser>
        <c:axId val="16435483"/>
        <c:axId val="13701620"/>
      </c:barChart>
      <c:catAx>
        <c:axId val="16435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333399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01620"/>
        <c:crosses val="autoZero"/>
        <c:auto val="1"/>
        <c:lblOffset val="100"/>
        <c:tickLblSkip val="1"/>
        <c:noMultiLvlLbl val="0"/>
      </c:catAx>
      <c:valAx>
        <c:axId val="13701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354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"/>
          <c:y val="0.3945"/>
          <c:w val="0.224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solidFill>
                  <a:srgbClr val="000080"/>
                </a:solidFill>
                <a:latin typeface="Arial Cyr"/>
                <a:ea typeface="Arial Cyr"/>
                <a:cs typeface="Arial Cyr"/>
              </a:rPr>
              <a:t>8А класс: средний балл, 3 четверть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785"/>
          <c:w val="0.92575"/>
          <c:h val="0.68975"/>
        </c:manualLayout>
      </c:layout>
      <c:lineChart>
        <c:grouping val="stacked"/>
        <c:varyColors val="0"/>
        <c:ser>
          <c:idx val="0"/>
          <c:order val="0"/>
          <c:tx>
            <c:v>Средний балл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 четверть'!$B$4:$B$23</c:f>
              <c:strCache/>
            </c:strRef>
          </c:cat>
          <c:val>
            <c:numRef>
              <c:f>'3 четверть'!$X$4:$X$23</c:f>
              <c:numCache/>
            </c:numRef>
          </c:val>
          <c:smooth val="0"/>
        </c:ser>
        <c:marker val="1"/>
        <c:axId val="56205717"/>
        <c:axId val="36089406"/>
      </c:lineChart>
      <c:catAx>
        <c:axId val="56205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фамилии учащихся</a:t>
                </a:r>
              </a:p>
            </c:rich>
          </c:tx>
          <c:layout>
            <c:manualLayout>
              <c:xMode val="factor"/>
              <c:yMode val="factor"/>
              <c:x val="-0.11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8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89406"/>
        <c:crosses val="autoZero"/>
        <c:auto val="1"/>
        <c:lblOffset val="100"/>
        <c:tickLblSkip val="1"/>
        <c:noMultiLvlLbl val="0"/>
      </c:catAx>
      <c:valAx>
        <c:axId val="36089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rPr>
                  <a:t>ср балл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33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2057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825"/>
          <c:y val="0.929"/>
          <c:w val="0.242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3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95250</xdr:rowOff>
    </xdr:from>
    <xdr:to>
      <xdr:col>30</xdr:col>
      <xdr:colOff>485775</xdr:colOff>
      <xdr:row>96</xdr:row>
      <xdr:rowOff>0</xdr:rowOff>
    </xdr:to>
    <xdr:graphicFrame>
      <xdr:nvGraphicFramePr>
        <xdr:cNvPr id="1" name="Chart 2"/>
        <xdr:cNvGraphicFramePr/>
      </xdr:nvGraphicFramePr>
      <xdr:xfrm>
        <a:off x="9525" y="10896600"/>
        <a:ext cx="108585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41</xdr:row>
      <xdr:rowOff>76200</xdr:rowOff>
    </xdr:from>
    <xdr:to>
      <xdr:col>30</xdr:col>
      <xdr:colOff>457200</xdr:colOff>
      <xdr:row>65</xdr:row>
      <xdr:rowOff>19050</xdr:rowOff>
    </xdr:to>
    <xdr:graphicFrame>
      <xdr:nvGraphicFramePr>
        <xdr:cNvPr id="1" name="Chart 1025"/>
        <xdr:cNvGraphicFramePr/>
      </xdr:nvGraphicFramePr>
      <xdr:xfrm>
        <a:off x="514350" y="8143875"/>
        <a:ext cx="93440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82</xdr:row>
      <xdr:rowOff>47625</xdr:rowOff>
    </xdr:from>
    <xdr:to>
      <xdr:col>31</xdr:col>
      <xdr:colOff>466725</xdr:colOff>
      <xdr:row>125</xdr:row>
      <xdr:rowOff>0</xdr:rowOff>
    </xdr:to>
    <xdr:graphicFrame>
      <xdr:nvGraphicFramePr>
        <xdr:cNvPr id="2" name="Chart 1026"/>
        <xdr:cNvGraphicFramePr/>
      </xdr:nvGraphicFramePr>
      <xdr:xfrm>
        <a:off x="180975" y="14754225"/>
        <a:ext cx="10382250" cy="691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133350</xdr:rowOff>
    </xdr:from>
    <xdr:to>
      <xdr:col>29</xdr:col>
      <xdr:colOff>647700</xdr:colOff>
      <xdr:row>59</xdr:row>
      <xdr:rowOff>76200</xdr:rowOff>
    </xdr:to>
    <xdr:graphicFrame>
      <xdr:nvGraphicFramePr>
        <xdr:cNvPr id="1" name="Chart 1"/>
        <xdr:cNvGraphicFramePr/>
      </xdr:nvGraphicFramePr>
      <xdr:xfrm>
        <a:off x="0" y="7429500"/>
        <a:ext cx="96869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63</xdr:row>
      <xdr:rowOff>152400</xdr:rowOff>
    </xdr:from>
    <xdr:to>
      <xdr:col>29</xdr:col>
      <xdr:colOff>476250</xdr:colOff>
      <xdr:row>98</xdr:row>
      <xdr:rowOff>76200</xdr:rowOff>
    </xdr:to>
    <xdr:graphicFrame>
      <xdr:nvGraphicFramePr>
        <xdr:cNvPr id="2" name="Chart 2"/>
        <xdr:cNvGraphicFramePr/>
      </xdr:nvGraphicFramePr>
      <xdr:xfrm>
        <a:off x="142875" y="11982450"/>
        <a:ext cx="9372600" cy="559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zoomScale="77" zoomScaleNormal="77" zoomScalePageLayoutView="0" workbookViewId="0" topLeftCell="A1">
      <selection activeCell="Q111" sqref="Q111"/>
    </sheetView>
  </sheetViews>
  <sheetFormatPr defaultColWidth="9.00390625" defaultRowHeight="12.75"/>
  <cols>
    <col min="1" max="1" width="3.125" style="0" customWidth="1"/>
    <col min="2" max="2" width="21.625" style="0" customWidth="1"/>
    <col min="3" max="3" width="3.25390625" style="0" customWidth="1"/>
    <col min="4" max="4" width="3.00390625" style="0" customWidth="1"/>
    <col min="5" max="5" width="3.625" style="0" customWidth="1"/>
    <col min="6" max="6" width="2.75390625" style="0" customWidth="1"/>
    <col min="7" max="7" width="2.625" style="0" customWidth="1"/>
    <col min="8" max="8" width="4.25390625" style="0" customWidth="1"/>
    <col min="9" max="11" width="3.125" style="0" customWidth="1"/>
    <col min="12" max="13" width="3.25390625" style="0" customWidth="1"/>
    <col min="14" max="14" width="3.625" style="0" customWidth="1"/>
    <col min="15" max="15" width="3.25390625" style="0" customWidth="1"/>
    <col min="16" max="16" width="3.375" style="0" customWidth="1"/>
    <col min="17" max="17" width="3.25390625" style="0" customWidth="1"/>
    <col min="18" max="18" width="3.125" style="0" customWidth="1"/>
    <col min="19" max="19" width="3.625" style="0" customWidth="1"/>
    <col min="20" max="20" width="3.875" style="0" customWidth="1"/>
    <col min="21" max="21" width="4.75390625" style="0" customWidth="1"/>
    <col min="22" max="22" width="4.25390625" style="0" customWidth="1"/>
    <col min="23" max="23" width="3.75390625" style="0" customWidth="1"/>
    <col min="24" max="24" width="5.125" style="0" customWidth="1"/>
    <col min="25" max="25" width="4.25390625" style="0" customWidth="1"/>
    <col min="26" max="26" width="4.125" style="0" customWidth="1"/>
    <col min="27" max="27" width="3.75390625" style="0" customWidth="1"/>
    <col min="28" max="28" width="4.00390625" style="0" customWidth="1"/>
  </cols>
  <sheetData>
    <row r="1" spans="1:28" ht="15.75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4"/>
      <c r="Y1" s="2"/>
      <c r="Z1" s="2"/>
      <c r="AA1" s="2"/>
      <c r="AB1" s="2"/>
    </row>
    <row r="2" spans="3:30" ht="12.7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6">
        <v>14</v>
      </c>
      <c r="Q2" s="6">
        <v>15</v>
      </c>
      <c r="R2" s="6">
        <v>16</v>
      </c>
      <c r="S2" s="6">
        <v>17</v>
      </c>
      <c r="T2" s="82">
        <v>18</v>
      </c>
      <c r="U2" s="7"/>
      <c r="V2" s="7"/>
      <c r="W2" s="7"/>
      <c r="X2" s="8"/>
      <c r="AA2" s="9"/>
      <c r="AC2" s="10"/>
      <c r="AD2" s="11"/>
    </row>
    <row r="3" spans="1:28" ht="132" customHeight="1">
      <c r="A3" s="12" t="s">
        <v>0</v>
      </c>
      <c r="B3" s="13" t="s">
        <v>1</v>
      </c>
      <c r="C3" s="14" t="s">
        <v>2</v>
      </c>
      <c r="D3" s="14" t="s">
        <v>3</v>
      </c>
      <c r="E3" s="14" t="s">
        <v>12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13</v>
      </c>
      <c r="O3" s="14" t="s">
        <v>22</v>
      </c>
      <c r="P3" s="14" t="s">
        <v>48</v>
      </c>
      <c r="Q3" s="14" t="s">
        <v>14</v>
      </c>
      <c r="R3" s="14" t="s">
        <v>49</v>
      </c>
      <c r="S3" s="14" t="s">
        <v>50</v>
      </c>
      <c r="T3" s="76" t="s">
        <v>28</v>
      </c>
      <c r="U3" s="15" t="s">
        <v>23</v>
      </c>
      <c r="V3" s="16" t="s">
        <v>15</v>
      </c>
      <c r="W3" s="16" t="s">
        <v>16</v>
      </c>
      <c r="X3" s="17" t="s">
        <v>17</v>
      </c>
      <c r="Y3" s="18" t="s">
        <v>24</v>
      </c>
      <c r="Z3" s="19" t="s">
        <v>25</v>
      </c>
      <c r="AA3" s="20" t="s">
        <v>26</v>
      </c>
      <c r="AB3" s="21" t="s">
        <v>27</v>
      </c>
    </row>
    <row r="4" spans="1:28" ht="12.75">
      <c r="A4" s="80">
        <v>1</v>
      </c>
      <c r="B4" s="5" t="s">
        <v>29</v>
      </c>
      <c r="C4" s="22">
        <v>4</v>
      </c>
      <c r="D4" s="23">
        <v>5</v>
      </c>
      <c r="E4" s="22">
        <v>4</v>
      </c>
      <c r="F4" s="22">
        <v>4</v>
      </c>
      <c r="G4" s="22">
        <v>4</v>
      </c>
      <c r="H4" s="22">
        <v>4</v>
      </c>
      <c r="I4" s="22">
        <v>4</v>
      </c>
      <c r="J4" s="23">
        <v>5</v>
      </c>
      <c r="K4" s="22">
        <v>4</v>
      </c>
      <c r="L4" s="23">
        <v>5</v>
      </c>
      <c r="M4" s="22">
        <v>4</v>
      </c>
      <c r="N4" s="23">
        <v>5</v>
      </c>
      <c r="O4" s="23">
        <v>5</v>
      </c>
      <c r="P4" s="23">
        <v>5</v>
      </c>
      <c r="Q4" s="22">
        <v>4</v>
      </c>
      <c r="R4" s="22">
        <v>4</v>
      </c>
      <c r="S4" s="23">
        <v>5</v>
      </c>
      <c r="T4" s="77">
        <v>5</v>
      </c>
      <c r="U4" s="24">
        <f>(AB4+AA4+Z4)*100/18</f>
        <v>100</v>
      </c>
      <c r="V4" s="25">
        <f>(AB4+AA4)/18*100</f>
        <v>100</v>
      </c>
      <c r="W4" s="25">
        <f>(1*AB4+0.64*AA4+0.36*Z4+0.18*Y4)/18*100</f>
        <v>80</v>
      </c>
      <c r="X4" s="26">
        <f>(5*AB4+4*AA4+3*Z4+2*Y4)/18</f>
        <v>4.444444444444445</v>
      </c>
      <c r="Y4" s="27">
        <v>0</v>
      </c>
      <c r="Z4" s="28">
        <v>0</v>
      </c>
      <c r="AA4" s="29">
        <v>10</v>
      </c>
      <c r="AB4" s="30">
        <v>8</v>
      </c>
    </row>
    <row r="5" spans="1:28" ht="12.75">
      <c r="A5" s="6">
        <v>2</v>
      </c>
      <c r="B5" s="5" t="s">
        <v>45</v>
      </c>
      <c r="C5" s="31">
        <v>3</v>
      </c>
      <c r="D5" s="22">
        <v>4</v>
      </c>
      <c r="E5" s="22">
        <v>4</v>
      </c>
      <c r="F5" s="31">
        <v>3</v>
      </c>
      <c r="G5" s="31">
        <v>3</v>
      </c>
      <c r="H5" s="31">
        <v>3</v>
      </c>
      <c r="I5" s="31">
        <v>3</v>
      </c>
      <c r="J5" s="31">
        <v>3</v>
      </c>
      <c r="K5" s="22">
        <v>4</v>
      </c>
      <c r="L5" s="31">
        <v>3</v>
      </c>
      <c r="M5" s="31">
        <v>3</v>
      </c>
      <c r="N5" s="22">
        <v>4</v>
      </c>
      <c r="O5" s="23">
        <v>5</v>
      </c>
      <c r="P5" s="22">
        <v>4</v>
      </c>
      <c r="Q5" s="31">
        <v>3</v>
      </c>
      <c r="R5" s="22">
        <v>4</v>
      </c>
      <c r="S5" s="22">
        <v>4</v>
      </c>
      <c r="T5" s="33">
        <v>4</v>
      </c>
      <c r="U5" s="24">
        <f aca="true" t="shared" si="0" ref="U5:U22">(AB5+AA5+Z5)*100/18</f>
        <v>100</v>
      </c>
      <c r="V5" s="25">
        <f aca="true" t="shared" si="1" ref="V5:V21">(AB5+AA5)/18*100</f>
        <v>50</v>
      </c>
      <c r="W5" s="25">
        <f aca="true" t="shared" si="2" ref="W5:W21">(1*AB5+0.64*AA5+0.36*Z5+0.18*Y5)/18*100</f>
        <v>52</v>
      </c>
      <c r="X5" s="26">
        <f aca="true" t="shared" si="3" ref="X5:X22">(5*AB5+4*AA5+3*Z5+2*Y5)/18</f>
        <v>3.5555555555555554</v>
      </c>
      <c r="Y5" s="27">
        <v>0</v>
      </c>
      <c r="Z5" s="28">
        <v>9</v>
      </c>
      <c r="AA5" s="29">
        <v>8</v>
      </c>
      <c r="AB5" s="30">
        <v>1</v>
      </c>
    </row>
    <row r="6" spans="1:28" ht="12.75">
      <c r="A6" s="6">
        <v>3</v>
      </c>
      <c r="B6" s="5" t="s">
        <v>30</v>
      </c>
      <c r="C6" s="22">
        <v>4</v>
      </c>
      <c r="D6" s="23">
        <v>5</v>
      </c>
      <c r="E6" s="22">
        <v>4</v>
      </c>
      <c r="F6" s="31">
        <v>3</v>
      </c>
      <c r="G6" s="22">
        <v>4</v>
      </c>
      <c r="H6" s="23">
        <v>5</v>
      </c>
      <c r="I6" s="22">
        <v>4</v>
      </c>
      <c r="J6" s="22">
        <v>4</v>
      </c>
      <c r="K6" s="31">
        <v>3</v>
      </c>
      <c r="L6" s="22">
        <v>4</v>
      </c>
      <c r="M6" s="22">
        <v>4</v>
      </c>
      <c r="N6" s="23">
        <v>5</v>
      </c>
      <c r="O6" s="23">
        <v>5</v>
      </c>
      <c r="P6" s="23">
        <v>5</v>
      </c>
      <c r="Q6" s="23">
        <v>5</v>
      </c>
      <c r="R6" s="23">
        <v>5</v>
      </c>
      <c r="S6" s="23">
        <v>5</v>
      </c>
      <c r="T6" s="78">
        <v>3</v>
      </c>
      <c r="U6" s="24">
        <f t="shared" si="0"/>
        <v>100</v>
      </c>
      <c r="V6" s="25">
        <f t="shared" si="1"/>
        <v>83.33333333333334</v>
      </c>
      <c r="W6" s="25">
        <f t="shared" si="2"/>
        <v>75.33333333333334</v>
      </c>
      <c r="X6" s="26">
        <f t="shared" si="3"/>
        <v>4.277777777777778</v>
      </c>
      <c r="Y6" s="27">
        <v>0</v>
      </c>
      <c r="Z6" s="28">
        <v>3</v>
      </c>
      <c r="AA6" s="29">
        <v>7</v>
      </c>
      <c r="AB6" s="30">
        <v>8</v>
      </c>
    </row>
    <row r="7" spans="1:28" ht="12.75">
      <c r="A7" s="80">
        <v>4</v>
      </c>
      <c r="B7" s="5" t="s">
        <v>31</v>
      </c>
      <c r="C7" s="22">
        <v>4</v>
      </c>
      <c r="D7" s="22">
        <v>4</v>
      </c>
      <c r="E7" s="22">
        <v>4</v>
      </c>
      <c r="F7" s="23">
        <v>5</v>
      </c>
      <c r="G7" s="22">
        <v>4</v>
      </c>
      <c r="H7" s="22">
        <v>4</v>
      </c>
      <c r="I7" s="22">
        <v>4</v>
      </c>
      <c r="J7" s="23">
        <v>5</v>
      </c>
      <c r="K7" s="22">
        <v>4</v>
      </c>
      <c r="L7" s="23">
        <v>5</v>
      </c>
      <c r="M7" s="22">
        <v>4</v>
      </c>
      <c r="N7" s="23">
        <v>5</v>
      </c>
      <c r="O7" s="23">
        <v>5</v>
      </c>
      <c r="P7" s="23">
        <v>5</v>
      </c>
      <c r="Q7" s="22">
        <v>4</v>
      </c>
      <c r="R7" s="23">
        <v>5</v>
      </c>
      <c r="S7" s="23">
        <v>5</v>
      </c>
      <c r="T7" s="32">
        <v>5</v>
      </c>
      <c r="U7" s="24">
        <f t="shared" si="0"/>
        <v>100</v>
      </c>
      <c r="V7" s="25">
        <f t="shared" si="1"/>
        <v>100</v>
      </c>
      <c r="W7" s="25">
        <f t="shared" si="2"/>
        <v>82</v>
      </c>
      <c r="X7" s="26">
        <f t="shared" si="3"/>
        <v>4.5</v>
      </c>
      <c r="Y7" s="27">
        <v>0</v>
      </c>
      <c r="Z7" s="28">
        <v>0</v>
      </c>
      <c r="AA7" s="29">
        <v>9</v>
      </c>
      <c r="AB7" s="30">
        <v>9</v>
      </c>
    </row>
    <row r="8" spans="1:28" ht="12.75">
      <c r="A8" s="6">
        <v>5</v>
      </c>
      <c r="B8" s="5" t="s">
        <v>32</v>
      </c>
      <c r="C8" s="31">
        <v>3</v>
      </c>
      <c r="D8" s="22">
        <v>4</v>
      </c>
      <c r="E8" s="22">
        <v>4</v>
      </c>
      <c r="F8" s="22">
        <v>4</v>
      </c>
      <c r="G8" s="31">
        <v>3</v>
      </c>
      <c r="H8" s="22">
        <v>4</v>
      </c>
      <c r="I8" s="22">
        <v>4</v>
      </c>
      <c r="J8" s="22">
        <v>4</v>
      </c>
      <c r="K8" s="22">
        <v>3</v>
      </c>
      <c r="L8" s="22">
        <v>4</v>
      </c>
      <c r="M8" s="23">
        <v>5</v>
      </c>
      <c r="N8" s="23">
        <v>5</v>
      </c>
      <c r="O8" s="23">
        <v>5</v>
      </c>
      <c r="P8" s="22">
        <v>4</v>
      </c>
      <c r="Q8" s="22">
        <v>4</v>
      </c>
      <c r="R8" s="22">
        <v>4</v>
      </c>
      <c r="S8" s="22">
        <v>4</v>
      </c>
      <c r="T8" s="33">
        <v>4</v>
      </c>
      <c r="U8" s="24">
        <f t="shared" si="0"/>
        <v>100</v>
      </c>
      <c r="V8" s="25">
        <f t="shared" si="1"/>
        <v>88.88888888888889</v>
      </c>
      <c r="W8" s="25">
        <f t="shared" si="2"/>
        <v>66.8888888888889</v>
      </c>
      <c r="X8" s="26">
        <f t="shared" si="3"/>
        <v>4.055555555555555</v>
      </c>
      <c r="Y8" s="27">
        <v>0</v>
      </c>
      <c r="Z8" s="28">
        <v>2</v>
      </c>
      <c r="AA8" s="29">
        <v>13</v>
      </c>
      <c r="AB8" s="30">
        <v>3</v>
      </c>
    </row>
    <row r="9" spans="1:28" ht="12.75">
      <c r="A9" s="6">
        <v>6</v>
      </c>
      <c r="B9" s="5" t="s">
        <v>33</v>
      </c>
      <c r="C9" s="31">
        <v>3</v>
      </c>
      <c r="D9" s="22">
        <v>4</v>
      </c>
      <c r="E9" s="31">
        <v>3</v>
      </c>
      <c r="F9" s="31">
        <v>3</v>
      </c>
      <c r="G9" s="31">
        <v>3</v>
      </c>
      <c r="H9" s="22">
        <v>4</v>
      </c>
      <c r="I9" s="31">
        <v>3</v>
      </c>
      <c r="J9" s="22">
        <v>4</v>
      </c>
      <c r="K9" s="22">
        <v>4</v>
      </c>
      <c r="L9" s="22">
        <v>4</v>
      </c>
      <c r="M9" s="31">
        <v>3</v>
      </c>
      <c r="N9" s="22">
        <v>4</v>
      </c>
      <c r="O9" s="23">
        <v>5</v>
      </c>
      <c r="P9" s="22">
        <v>4</v>
      </c>
      <c r="Q9" s="22">
        <v>4</v>
      </c>
      <c r="R9" s="23">
        <v>5</v>
      </c>
      <c r="S9" s="22">
        <v>4</v>
      </c>
      <c r="T9" s="78">
        <v>3</v>
      </c>
      <c r="U9" s="24">
        <f t="shared" si="0"/>
        <v>100</v>
      </c>
      <c r="V9" s="25">
        <f t="shared" si="1"/>
        <v>66.66666666666666</v>
      </c>
      <c r="W9" s="25">
        <f t="shared" si="2"/>
        <v>60.66666666666667</v>
      </c>
      <c r="X9" s="26">
        <f t="shared" si="3"/>
        <v>3.8333333333333335</v>
      </c>
      <c r="Y9" s="27">
        <v>0</v>
      </c>
      <c r="Z9" s="28">
        <v>6</v>
      </c>
      <c r="AA9" s="29">
        <v>9</v>
      </c>
      <c r="AB9" s="30">
        <v>3</v>
      </c>
    </row>
    <row r="10" spans="1:28" ht="12.75">
      <c r="A10" s="6">
        <v>7</v>
      </c>
      <c r="B10" s="5" t="s">
        <v>34</v>
      </c>
      <c r="C10" s="31">
        <v>3</v>
      </c>
      <c r="D10" s="31">
        <v>3</v>
      </c>
      <c r="E10" s="22">
        <v>4</v>
      </c>
      <c r="F10" s="31">
        <v>3</v>
      </c>
      <c r="G10" s="31">
        <v>3</v>
      </c>
      <c r="H10" s="31">
        <v>3</v>
      </c>
      <c r="I10" s="31">
        <v>3</v>
      </c>
      <c r="J10" s="31">
        <v>3</v>
      </c>
      <c r="K10" s="31">
        <v>3</v>
      </c>
      <c r="L10" s="31">
        <v>3</v>
      </c>
      <c r="M10" s="22">
        <v>4</v>
      </c>
      <c r="N10" s="23">
        <v>5</v>
      </c>
      <c r="O10" s="23">
        <v>5</v>
      </c>
      <c r="P10" s="22">
        <v>4</v>
      </c>
      <c r="Q10" s="31">
        <v>3</v>
      </c>
      <c r="R10" s="31">
        <v>3</v>
      </c>
      <c r="S10" s="31">
        <v>3</v>
      </c>
      <c r="T10" s="33">
        <v>4</v>
      </c>
      <c r="U10" s="24">
        <f t="shared" si="0"/>
        <v>100</v>
      </c>
      <c r="V10" s="25">
        <f t="shared" si="1"/>
        <v>33.33333333333333</v>
      </c>
      <c r="W10" s="25">
        <f t="shared" si="2"/>
        <v>49.33333333333334</v>
      </c>
      <c r="X10" s="26">
        <f t="shared" si="3"/>
        <v>3.4444444444444446</v>
      </c>
      <c r="Y10" s="27">
        <v>0</v>
      </c>
      <c r="Z10" s="28">
        <v>12</v>
      </c>
      <c r="AA10" s="29">
        <v>4</v>
      </c>
      <c r="AB10" s="30">
        <v>2</v>
      </c>
    </row>
    <row r="11" spans="1:28" ht="12.75">
      <c r="A11" s="6">
        <v>8</v>
      </c>
      <c r="B11" s="5" t="s">
        <v>35</v>
      </c>
      <c r="C11" s="31">
        <v>3</v>
      </c>
      <c r="D11" s="31">
        <v>3</v>
      </c>
      <c r="E11" s="22">
        <v>4</v>
      </c>
      <c r="F11" s="31">
        <v>3</v>
      </c>
      <c r="G11" s="31">
        <v>3</v>
      </c>
      <c r="H11" s="31">
        <v>3</v>
      </c>
      <c r="I11" s="22">
        <v>4</v>
      </c>
      <c r="J11" s="31">
        <v>3</v>
      </c>
      <c r="K11" s="31">
        <v>3</v>
      </c>
      <c r="L11" s="31">
        <v>3</v>
      </c>
      <c r="M11" s="31">
        <v>3</v>
      </c>
      <c r="N11" s="23">
        <v>5</v>
      </c>
      <c r="O11" s="22">
        <v>4</v>
      </c>
      <c r="P11" s="22">
        <v>4</v>
      </c>
      <c r="Q11" s="22">
        <v>4</v>
      </c>
      <c r="R11" s="22">
        <v>4</v>
      </c>
      <c r="S11" s="22">
        <v>4</v>
      </c>
      <c r="T11" s="33">
        <v>4</v>
      </c>
      <c r="U11" s="24">
        <f t="shared" si="0"/>
        <v>100</v>
      </c>
      <c r="V11" s="25">
        <f t="shared" si="1"/>
        <v>50</v>
      </c>
      <c r="W11" s="25">
        <f t="shared" si="2"/>
        <v>52</v>
      </c>
      <c r="X11" s="26">
        <f t="shared" si="3"/>
        <v>3.5555555555555554</v>
      </c>
      <c r="Y11" s="27">
        <v>0</v>
      </c>
      <c r="Z11" s="28">
        <v>9</v>
      </c>
      <c r="AA11" s="29">
        <v>8</v>
      </c>
      <c r="AB11" s="30">
        <v>1</v>
      </c>
    </row>
    <row r="12" spans="1:28" ht="12.75">
      <c r="A12" s="80">
        <v>9</v>
      </c>
      <c r="B12" s="81" t="s">
        <v>46</v>
      </c>
      <c r="C12" s="23">
        <v>5</v>
      </c>
      <c r="D12" s="23">
        <v>5</v>
      </c>
      <c r="E12" s="22">
        <v>4</v>
      </c>
      <c r="F12" s="22">
        <v>4</v>
      </c>
      <c r="G12" s="22">
        <v>4</v>
      </c>
      <c r="H12" s="22">
        <v>4</v>
      </c>
      <c r="I12" s="22">
        <v>4</v>
      </c>
      <c r="J12" s="23">
        <v>5</v>
      </c>
      <c r="K12" s="22">
        <v>4</v>
      </c>
      <c r="L12" s="23">
        <v>5</v>
      </c>
      <c r="M12" s="22">
        <v>4</v>
      </c>
      <c r="N12" s="23">
        <v>5</v>
      </c>
      <c r="O12" s="23">
        <v>5</v>
      </c>
      <c r="P12" s="23">
        <v>5</v>
      </c>
      <c r="Q12" s="23">
        <v>5</v>
      </c>
      <c r="R12" s="22">
        <v>4</v>
      </c>
      <c r="S12" s="23">
        <v>5</v>
      </c>
      <c r="T12" s="32">
        <v>5</v>
      </c>
      <c r="U12" s="24">
        <f t="shared" si="0"/>
        <v>100</v>
      </c>
      <c r="V12" s="25">
        <f t="shared" si="1"/>
        <v>100</v>
      </c>
      <c r="W12" s="25">
        <f t="shared" si="2"/>
        <v>84.00000000000001</v>
      </c>
      <c r="X12" s="26">
        <f t="shared" si="3"/>
        <v>4.555555555555555</v>
      </c>
      <c r="Y12" s="27">
        <v>0</v>
      </c>
      <c r="Z12" s="28">
        <v>0</v>
      </c>
      <c r="AA12" s="29">
        <v>8</v>
      </c>
      <c r="AB12" s="30">
        <v>10</v>
      </c>
    </row>
    <row r="13" spans="1:28" ht="12.75">
      <c r="A13" s="6">
        <v>10</v>
      </c>
      <c r="B13" s="5" t="s">
        <v>36</v>
      </c>
      <c r="C13" s="23">
        <v>5</v>
      </c>
      <c r="D13" s="23">
        <v>5</v>
      </c>
      <c r="E13" s="22">
        <v>4</v>
      </c>
      <c r="F13" s="22">
        <v>4</v>
      </c>
      <c r="G13" s="22">
        <v>4</v>
      </c>
      <c r="H13" s="34">
        <v>3</v>
      </c>
      <c r="I13" s="31">
        <v>3</v>
      </c>
      <c r="J13" s="23">
        <v>5</v>
      </c>
      <c r="K13" s="34">
        <v>3</v>
      </c>
      <c r="L13" s="22">
        <v>4</v>
      </c>
      <c r="M13" s="23">
        <v>5</v>
      </c>
      <c r="N13" s="22">
        <v>4</v>
      </c>
      <c r="O13" s="37">
        <v>5</v>
      </c>
      <c r="P13" s="37">
        <v>5</v>
      </c>
      <c r="Q13" s="35">
        <v>4</v>
      </c>
      <c r="R13" s="22">
        <v>4</v>
      </c>
      <c r="S13" s="37">
        <v>5</v>
      </c>
      <c r="T13" s="36">
        <v>4</v>
      </c>
      <c r="U13" s="24">
        <f t="shared" si="0"/>
        <v>100</v>
      </c>
      <c r="V13" s="25">
        <f t="shared" si="1"/>
        <v>83.33333333333334</v>
      </c>
      <c r="W13" s="25">
        <f t="shared" si="2"/>
        <v>73.33333333333334</v>
      </c>
      <c r="X13" s="26">
        <f t="shared" si="3"/>
        <v>4.222222222222222</v>
      </c>
      <c r="Y13" s="27">
        <v>0</v>
      </c>
      <c r="Z13" s="28">
        <v>3</v>
      </c>
      <c r="AA13" s="29">
        <v>8</v>
      </c>
      <c r="AB13" s="30">
        <v>7</v>
      </c>
    </row>
    <row r="14" spans="1:28" ht="12.75">
      <c r="A14" s="6">
        <v>11</v>
      </c>
      <c r="B14" s="5" t="s">
        <v>37</v>
      </c>
      <c r="C14" s="31">
        <v>3</v>
      </c>
      <c r="D14" s="22">
        <v>4</v>
      </c>
      <c r="E14" s="22">
        <v>4</v>
      </c>
      <c r="F14" s="31">
        <v>3</v>
      </c>
      <c r="G14" s="31">
        <v>3</v>
      </c>
      <c r="H14" s="34">
        <v>3</v>
      </c>
      <c r="I14" s="34">
        <v>3</v>
      </c>
      <c r="J14" s="34">
        <v>3</v>
      </c>
      <c r="K14" s="34">
        <v>3</v>
      </c>
      <c r="L14" s="35">
        <v>4</v>
      </c>
      <c r="M14" s="22">
        <v>4</v>
      </c>
      <c r="N14" s="31">
        <v>3</v>
      </c>
      <c r="O14" s="35">
        <v>4</v>
      </c>
      <c r="P14" s="35">
        <v>4</v>
      </c>
      <c r="Q14" s="35">
        <v>4</v>
      </c>
      <c r="R14" s="35">
        <v>4</v>
      </c>
      <c r="S14" s="35">
        <v>4</v>
      </c>
      <c r="T14" s="38">
        <v>3</v>
      </c>
      <c r="U14" s="24">
        <f t="shared" si="0"/>
        <v>100</v>
      </c>
      <c r="V14" s="25">
        <f t="shared" si="1"/>
        <v>50</v>
      </c>
      <c r="W14" s="25">
        <f t="shared" si="2"/>
        <v>50</v>
      </c>
      <c r="X14" s="26">
        <f t="shared" si="3"/>
        <v>3.5</v>
      </c>
      <c r="Y14" s="27">
        <v>0</v>
      </c>
      <c r="Z14" s="28">
        <v>9</v>
      </c>
      <c r="AA14" s="29">
        <v>9</v>
      </c>
      <c r="AB14" s="30">
        <v>0</v>
      </c>
    </row>
    <row r="15" spans="1:28" ht="12.75">
      <c r="A15" s="6">
        <v>12</v>
      </c>
      <c r="B15" s="5" t="s">
        <v>38</v>
      </c>
      <c r="C15" s="22">
        <v>4</v>
      </c>
      <c r="D15" s="23">
        <v>5</v>
      </c>
      <c r="E15" s="22">
        <v>4</v>
      </c>
      <c r="F15" s="22">
        <v>4</v>
      </c>
      <c r="G15" s="22">
        <v>4</v>
      </c>
      <c r="H15" s="34">
        <v>3</v>
      </c>
      <c r="I15" s="34">
        <v>3</v>
      </c>
      <c r="J15" s="35">
        <v>4</v>
      </c>
      <c r="K15" s="34">
        <v>3</v>
      </c>
      <c r="L15" s="34">
        <v>3</v>
      </c>
      <c r="M15" s="31">
        <v>3</v>
      </c>
      <c r="N15" s="31">
        <v>3</v>
      </c>
      <c r="O15" s="35">
        <v>4</v>
      </c>
      <c r="P15" s="35">
        <v>4</v>
      </c>
      <c r="Q15" s="34">
        <v>3</v>
      </c>
      <c r="R15" s="35">
        <v>4</v>
      </c>
      <c r="S15" s="35">
        <v>4</v>
      </c>
      <c r="T15" s="38">
        <v>3</v>
      </c>
      <c r="U15" s="24">
        <f t="shared" si="0"/>
        <v>100</v>
      </c>
      <c r="V15" s="25">
        <f t="shared" si="1"/>
        <v>55.55555555555556</v>
      </c>
      <c r="W15" s="25">
        <f t="shared" si="2"/>
        <v>53.55555555555556</v>
      </c>
      <c r="X15" s="26">
        <f t="shared" si="3"/>
        <v>3.611111111111111</v>
      </c>
      <c r="Y15" s="27">
        <v>0</v>
      </c>
      <c r="Z15" s="28">
        <v>8</v>
      </c>
      <c r="AA15" s="29">
        <v>9</v>
      </c>
      <c r="AB15" s="30">
        <v>1</v>
      </c>
    </row>
    <row r="16" spans="1:28" ht="12.75">
      <c r="A16" s="6">
        <v>13</v>
      </c>
      <c r="B16" s="5" t="s">
        <v>39</v>
      </c>
      <c r="C16" s="31">
        <v>3</v>
      </c>
      <c r="D16" s="35">
        <v>4</v>
      </c>
      <c r="E16" s="35">
        <v>4</v>
      </c>
      <c r="F16" s="31">
        <v>3</v>
      </c>
      <c r="G16" s="31">
        <v>3</v>
      </c>
      <c r="H16" s="34">
        <v>3</v>
      </c>
      <c r="I16" s="34">
        <v>3</v>
      </c>
      <c r="J16" s="35">
        <v>4</v>
      </c>
      <c r="K16" s="34">
        <v>3</v>
      </c>
      <c r="L16" s="34">
        <v>3</v>
      </c>
      <c r="M16" s="34">
        <v>3</v>
      </c>
      <c r="N16" s="22">
        <v>4</v>
      </c>
      <c r="O16" s="37">
        <v>5</v>
      </c>
      <c r="P16" s="35">
        <v>4</v>
      </c>
      <c r="Q16" s="34">
        <v>3</v>
      </c>
      <c r="R16" s="35">
        <v>4</v>
      </c>
      <c r="S16" s="34">
        <v>3</v>
      </c>
      <c r="T16" s="36">
        <v>4</v>
      </c>
      <c r="U16" s="24">
        <f t="shared" si="0"/>
        <v>100</v>
      </c>
      <c r="V16" s="25">
        <f t="shared" si="1"/>
        <v>44.44444444444444</v>
      </c>
      <c r="W16" s="25">
        <f t="shared" si="2"/>
        <v>50.44444444444445</v>
      </c>
      <c r="X16" s="26">
        <f t="shared" si="3"/>
        <v>3.5</v>
      </c>
      <c r="Y16" s="27">
        <v>0</v>
      </c>
      <c r="Z16" s="28">
        <v>10</v>
      </c>
      <c r="AA16" s="29">
        <v>7</v>
      </c>
      <c r="AB16" s="30">
        <v>1</v>
      </c>
    </row>
    <row r="17" spans="1:28" ht="12.75">
      <c r="A17" s="6">
        <v>14</v>
      </c>
      <c r="B17" s="5" t="s">
        <v>40</v>
      </c>
      <c r="C17" s="31">
        <v>3</v>
      </c>
      <c r="D17" s="37">
        <v>5</v>
      </c>
      <c r="E17" s="35">
        <v>4</v>
      </c>
      <c r="F17" s="31">
        <v>3</v>
      </c>
      <c r="G17" s="31">
        <v>3</v>
      </c>
      <c r="H17" s="35">
        <v>4</v>
      </c>
      <c r="I17" s="35">
        <v>4</v>
      </c>
      <c r="J17" s="37">
        <v>5</v>
      </c>
      <c r="K17" s="35">
        <v>4</v>
      </c>
      <c r="L17" s="35">
        <v>4</v>
      </c>
      <c r="M17" s="35">
        <v>4</v>
      </c>
      <c r="N17" s="22">
        <v>4</v>
      </c>
      <c r="O17" s="37">
        <v>5</v>
      </c>
      <c r="P17" s="35">
        <v>4</v>
      </c>
      <c r="Q17" s="35">
        <v>4</v>
      </c>
      <c r="R17" s="35">
        <v>4</v>
      </c>
      <c r="S17" s="35">
        <v>4</v>
      </c>
      <c r="T17" s="36">
        <v>4</v>
      </c>
      <c r="U17" s="24">
        <f t="shared" si="0"/>
        <v>100</v>
      </c>
      <c r="V17" s="25">
        <f t="shared" si="1"/>
        <v>83.33333333333334</v>
      </c>
      <c r="W17" s="25">
        <f t="shared" si="2"/>
        <v>65.33333333333333</v>
      </c>
      <c r="X17" s="26">
        <f t="shared" si="3"/>
        <v>4</v>
      </c>
      <c r="Y17" s="27">
        <v>0</v>
      </c>
      <c r="Z17" s="28">
        <v>3</v>
      </c>
      <c r="AA17" s="29">
        <v>12</v>
      </c>
      <c r="AB17" s="30">
        <v>3</v>
      </c>
    </row>
    <row r="18" spans="1:28" ht="12.75">
      <c r="A18" s="5">
        <v>15</v>
      </c>
      <c r="B18" s="5" t="s">
        <v>41</v>
      </c>
      <c r="C18" s="22">
        <v>4</v>
      </c>
      <c r="D18" s="37">
        <v>5</v>
      </c>
      <c r="E18" s="35">
        <v>4</v>
      </c>
      <c r="F18" s="22">
        <v>4</v>
      </c>
      <c r="G18" s="31">
        <v>3</v>
      </c>
      <c r="H18" s="34">
        <v>3</v>
      </c>
      <c r="I18" s="34">
        <v>3</v>
      </c>
      <c r="J18" s="35">
        <v>4</v>
      </c>
      <c r="K18" s="34">
        <v>3</v>
      </c>
      <c r="L18" s="35">
        <v>4</v>
      </c>
      <c r="M18" s="37">
        <v>5</v>
      </c>
      <c r="N18" s="35">
        <v>4</v>
      </c>
      <c r="O18" s="37">
        <v>5</v>
      </c>
      <c r="P18" s="37">
        <v>5</v>
      </c>
      <c r="Q18" s="37">
        <v>5</v>
      </c>
      <c r="R18" s="37">
        <v>5</v>
      </c>
      <c r="S18" s="35">
        <v>4</v>
      </c>
      <c r="T18" s="38">
        <v>3</v>
      </c>
      <c r="U18" s="24">
        <f t="shared" si="0"/>
        <v>100</v>
      </c>
      <c r="V18" s="25">
        <f t="shared" si="1"/>
        <v>72.22222222222221</v>
      </c>
      <c r="W18" s="25">
        <f t="shared" si="2"/>
        <v>68.22222222222223</v>
      </c>
      <c r="X18" s="26">
        <f t="shared" si="3"/>
        <v>4.055555555555555</v>
      </c>
      <c r="Y18" s="27">
        <v>0</v>
      </c>
      <c r="Z18" s="28">
        <v>5</v>
      </c>
      <c r="AA18" s="29">
        <v>7</v>
      </c>
      <c r="AB18" s="30">
        <v>6</v>
      </c>
    </row>
    <row r="19" spans="1:28" ht="12.75">
      <c r="A19" s="6">
        <v>16</v>
      </c>
      <c r="B19" s="5" t="s">
        <v>42</v>
      </c>
      <c r="C19" s="31">
        <v>3</v>
      </c>
      <c r="D19" s="22">
        <v>4</v>
      </c>
      <c r="E19" s="35">
        <v>4</v>
      </c>
      <c r="F19" s="31">
        <v>3</v>
      </c>
      <c r="G19" s="31">
        <v>3</v>
      </c>
      <c r="H19" s="35">
        <v>4</v>
      </c>
      <c r="I19" s="22">
        <v>4</v>
      </c>
      <c r="J19" s="22">
        <v>4</v>
      </c>
      <c r="K19" s="31">
        <v>3</v>
      </c>
      <c r="L19" s="35">
        <v>4</v>
      </c>
      <c r="M19" s="34">
        <v>3</v>
      </c>
      <c r="N19" s="35">
        <v>4</v>
      </c>
      <c r="O19" s="35">
        <v>4</v>
      </c>
      <c r="P19" s="35">
        <v>4</v>
      </c>
      <c r="Q19" s="35">
        <v>4</v>
      </c>
      <c r="R19" s="35">
        <v>4</v>
      </c>
      <c r="S19" s="35">
        <v>4</v>
      </c>
      <c r="T19" s="36">
        <v>4</v>
      </c>
      <c r="U19" s="24">
        <f t="shared" si="0"/>
        <v>100</v>
      </c>
      <c r="V19" s="25">
        <f t="shared" si="1"/>
        <v>72.22222222222221</v>
      </c>
      <c r="W19" s="25">
        <f t="shared" si="2"/>
        <v>56.22222222222223</v>
      </c>
      <c r="X19" s="26">
        <f t="shared" si="3"/>
        <v>3.7222222222222223</v>
      </c>
      <c r="Y19" s="27">
        <v>0</v>
      </c>
      <c r="Z19" s="28">
        <v>5</v>
      </c>
      <c r="AA19" s="29">
        <v>13</v>
      </c>
      <c r="AB19" s="30">
        <v>0</v>
      </c>
    </row>
    <row r="20" spans="1:28" ht="12.75">
      <c r="A20" s="5">
        <v>17</v>
      </c>
      <c r="B20" s="5" t="s">
        <v>43</v>
      </c>
      <c r="C20" s="22">
        <v>4</v>
      </c>
      <c r="D20" s="23">
        <v>5</v>
      </c>
      <c r="E20" s="35">
        <v>4</v>
      </c>
      <c r="F20" s="31">
        <v>3</v>
      </c>
      <c r="G20" s="31">
        <v>3</v>
      </c>
      <c r="H20" s="34">
        <v>3</v>
      </c>
      <c r="I20" s="31">
        <v>3</v>
      </c>
      <c r="J20" s="22">
        <v>4</v>
      </c>
      <c r="K20" s="31">
        <v>3</v>
      </c>
      <c r="L20" s="35">
        <v>4</v>
      </c>
      <c r="M20" s="35">
        <v>4</v>
      </c>
      <c r="N20" s="35">
        <v>4</v>
      </c>
      <c r="O20" s="37">
        <v>5</v>
      </c>
      <c r="P20" s="35">
        <v>4</v>
      </c>
      <c r="Q20" s="37">
        <v>5</v>
      </c>
      <c r="R20" s="35">
        <v>4</v>
      </c>
      <c r="S20" s="37">
        <v>5</v>
      </c>
      <c r="T20" s="36">
        <v>4</v>
      </c>
      <c r="U20" s="24">
        <f t="shared" si="0"/>
        <v>100</v>
      </c>
      <c r="V20" s="25">
        <f t="shared" si="1"/>
        <v>72.22222222222221</v>
      </c>
      <c r="W20" s="25">
        <f t="shared" si="2"/>
        <v>64.22222222222221</v>
      </c>
      <c r="X20" s="26">
        <f t="shared" si="3"/>
        <v>3.9444444444444446</v>
      </c>
      <c r="Y20" s="27">
        <v>0</v>
      </c>
      <c r="Z20" s="28">
        <v>5</v>
      </c>
      <c r="AA20" s="29">
        <v>9</v>
      </c>
      <c r="AB20" s="30">
        <v>4</v>
      </c>
    </row>
    <row r="21" spans="1:28" ht="12.75">
      <c r="A21" s="6">
        <v>18</v>
      </c>
      <c r="B21" s="5" t="s">
        <v>47</v>
      </c>
      <c r="C21" s="22">
        <v>4</v>
      </c>
      <c r="D21" s="37">
        <v>5</v>
      </c>
      <c r="E21" s="35">
        <v>4</v>
      </c>
      <c r="F21" s="22">
        <v>4</v>
      </c>
      <c r="G21" s="22">
        <v>4</v>
      </c>
      <c r="H21" s="35">
        <v>4</v>
      </c>
      <c r="I21" s="35">
        <v>4</v>
      </c>
      <c r="J21" s="23">
        <v>5</v>
      </c>
      <c r="K21" s="34">
        <v>3</v>
      </c>
      <c r="L21" s="35">
        <v>4</v>
      </c>
      <c r="M21" s="35">
        <v>4</v>
      </c>
      <c r="N21" s="35">
        <v>5</v>
      </c>
      <c r="O21" s="37">
        <v>5</v>
      </c>
      <c r="P21" s="37">
        <v>5</v>
      </c>
      <c r="Q21" s="35">
        <v>4</v>
      </c>
      <c r="R21" s="35">
        <v>4</v>
      </c>
      <c r="S21" s="37">
        <v>5</v>
      </c>
      <c r="T21" s="36">
        <v>4</v>
      </c>
      <c r="U21" s="24">
        <f t="shared" si="0"/>
        <v>100</v>
      </c>
      <c r="V21" s="25">
        <f t="shared" si="1"/>
        <v>94.44444444444444</v>
      </c>
      <c r="W21" s="25">
        <f t="shared" si="2"/>
        <v>72.44444444444444</v>
      </c>
      <c r="X21" s="26">
        <f t="shared" si="3"/>
        <v>4.222222222222222</v>
      </c>
      <c r="Y21" s="27">
        <v>0</v>
      </c>
      <c r="Z21" s="28">
        <v>1</v>
      </c>
      <c r="AA21" s="29">
        <v>12</v>
      </c>
      <c r="AB21" s="30">
        <v>5</v>
      </c>
    </row>
    <row r="22" spans="1:28" ht="13.5" thickBot="1">
      <c r="A22" s="5">
        <v>19</v>
      </c>
      <c r="B22" s="5" t="s">
        <v>44</v>
      </c>
      <c r="C22" s="22">
        <v>4</v>
      </c>
      <c r="D22" s="35">
        <v>4</v>
      </c>
      <c r="E22" s="35">
        <v>4</v>
      </c>
      <c r="F22" s="35">
        <v>3</v>
      </c>
      <c r="G22" s="31">
        <v>3</v>
      </c>
      <c r="H22" s="34">
        <v>3</v>
      </c>
      <c r="I22" s="34">
        <v>3</v>
      </c>
      <c r="J22" s="35">
        <v>4</v>
      </c>
      <c r="K22" s="34">
        <v>3</v>
      </c>
      <c r="L22" s="35">
        <v>4</v>
      </c>
      <c r="M22" s="34">
        <v>3</v>
      </c>
      <c r="N22" s="35">
        <v>4</v>
      </c>
      <c r="O22" s="35">
        <v>4</v>
      </c>
      <c r="P22" s="35">
        <v>4</v>
      </c>
      <c r="Q22" s="34">
        <v>3</v>
      </c>
      <c r="R22" s="35">
        <v>4</v>
      </c>
      <c r="S22" s="79">
        <v>4</v>
      </c>
      <c r="T22" s="40">
        <v>4</v>
      </c>
      <c r="U22" s="24">
        <f t="shared" si="0"/>
        <v>100</v>
      </c>
      <c r="V22" s="25">
        <f>(AB22+AA22)/18*100</f>
        <v>66.66666666666666</v>
      </c>
      <c r="W22" s="25">
        <f>(1*AB22+0.64*AA22+0.36*Z22+0.18*Y22)/18*100</f>
        <v>54.666666666666664</v>
      </c>
      <c r="X22" s="26">
        <f t="shared" si="3"/>
        <v>3.6666666666666665</v>
      </c>
      <c r="Y22" s="27">
        <v>0</v>
      </c>
      <c r="Z22" s="28">
        <v>6</v>
      </c>
      <c r="AA22" s="29">
        <v>12</v>
      </c>
      <c r="AB22" s="30">
        <v>0</v>
      </c>
    </row>
    <row r="23" spans="1:30" ht="25.5" thickBot="1" thickTop="1">
      <c r="A23" s="41"/>
      <c r="B23" s="42" t="s">
        <v>20</v>
      </c>
      <c r="C23" s="83">
        <f aca="true" t="shared" si="4" ref="C23:L23">AVERAGE(C4:C22)</f>
        <v>3.6315789473684212</v>
      </c>
      <c r="D23" s="83">
        <f t="shared" si="4"/>
        <v>4.368421052631579</v>
      </c>
      <c r="E23" s="83">
        <f t="shared" si="4"/>
        <v>3.9473684210526314</v>
      </c>
      <c r="F23" s="83">
        <f t="shared" si="4"/>
        <v>3.473684210526316</v>
      </c>
      <c r="G23" s="83">
        <f t="shared" si="4"/>
        <v>3.3684210526315788</v>
      </c>
      <c r="H23" s="83">
        <f t="shared" si="4"/>
        <v>3.526315789473684</v>
      </c>
      <c r="I23" s="83">
        <f t="shared" si="4"/>
        <v>3.473684210526316</v>
      </c>
      <c r="J23" s="83">
        <f t="shared" si="4"/>
        <v>4.105263157894737</v>
      </c>
      <c r="K23" s="83">
        <f t="shared" si="4"/>
        <v>3.3157894736842106</v>
      </c>
      <c r="L23" s="83">
        <f t="shared" si="4"/>
        <v>3.8947368421052633</v>
      </c>
      <c r="M23" s="83">
        <f aca="true" t="shared" si="5" ref="M23:X23">AVERAGE(M4:M22)</f>
        <v>3.789473684210526</v>
      </c>
      <c r="N23" s="83">
        <f t="shared" si="5"/>
        <v>4.315789473684211</v>
      </c>
      <c r="O23" s="83">
        <f t="shared" si="5"/>
        <v>4.7368421052631575</v>
      </c>
      <c r="P23" s="83">
        <f t="shared" si="5"/>
        <v>4.368421052631579</v>
      </c>
      <c r="Q23" s="83">
        <f t="shared" si="5"/>
        <v>3.9473684210526314</v>
      </c>
      <c r="R23" s="83">
        <f t="shared" si="5"/>
        <v>4.157894736842105</v>
      </c>
      <c r="S23" s="83">
        <f t="shared" si="5"/>
        <v>4.2631578947368425</v>
      </c>
      <c r="T23" s="83">
        <f t="shared" si="5"/>
        <v>3.8947368421052633</v>
      </c>
      <c r="U23" s="43">
        <f t="shared" si="5"/>
        <v>100</v>
      </c>
      <c r="V23" s="44">
        <f t="shared" si="5"/>
        <v>71.9298245614035</v>
      </c>
      <c r="W23" s="44">
        <f t="shared" si="5"/>
        <v>63.71929824561404</v>
      </c>
      <c r="X23" s="45">
        <f t="shared" si="5"/>
        <v>3.92982456140351</v>
      </c>
      <c r="Y23" s="46"/>
      <c r="Z23" s="47"/>
      <c r="AA23" s="48"/>
      <c r="AB23" s="49"/>
      <c r="AC23" s="50"/>
      <c r="AD23" s="51"/>
    </row>
    <row r="24" spans="1:30" ht="13.5" thickTop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52"/>
      <c r="V24" s="52"/>
      <c r="W24" s="52"/>
      <c r="X24" s="53"/>
      <c r="Y24" s="41"/>
      <c r="Z24" s="41"/>
      <c r="AA24" s="54"/>
      <c r="AB24" s="41"/>
      <c r="AC24" s="50"/>
      <c r="AD24" s="51"/>
    </row>
    <row r="25" spans="1:30" ht="12.75">
      <c r="A25" s="41"/>
      <c r="B25" s="55" t="s">
        <v>18</v>
      </c>
      <c r="C25" s="56"/>
      <c r="D25" s="56"/>
      <c r="E25" s="57"/>
      <c r="F25" s="58"/>
      <c r="G25" s="59"/>
      <c r="H25" s="39">
        <v>0</v>
      </c>
      <c r="I25" s="60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52"/>
      <c r="V25" s="52"/>
      <c r="W25" s="52"/>
      <c r="X25" s="53"/>
      <c r="Y25" s="41"/>
      <c r="Z25" s="41"/>
      <c r="AA25" s="54"/>
      <c r="AB25" s="41"/>
      <c r="AC25" s="50"/>
      <c r="AD25" s="51"/>
    </row>
    <row r="26" spans="1:30" ht="12.75">
      <c r="A26" s="41"/>
      <c r="B26" s="61" t="s">
        <v>19</v>
      </c>
      <c r="C26" s="62"/>
      <c r="D26" s="62"/>
      <c r="E26" s="63"/>
      <c r="F26" s="41"/>
      <c r="G26" s="64"/>
      <c r="H26" s="65">
        <v>19</v>
      </c>
      <c r="I26" s="60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52"/>
      <c r="V26" s="52"/>
      <c r="W26" s="52"/>
      <c r="X26" s="53"/>
      <c r="Y26" s="41"/>
      <c r="Z26" s="41"/>
      <c r="AA26" s="54"/>
      <c r="AB26" s="41"/>
      <c r="AC26" s="50"/>
      <c r="AD26" s="51"/>
    </row>
    <row r="27" spans="1:30" ht="12.75">
      <c r="A27" s="41"/>
      <c r="B27" s="66" t="s">
        <v>21</v>
      </c>
      <c r="C27" s="62"/>
      <c r="D27" s="62"/>
      <c r="E27" s="67"/>
      <c r="F27" s="41"/>
      <c r="G27" s="64"/>
      <c r="H27" s="65">
        <v>3</v>
      </c>
      <c r="I27" s="60"/>
      <c r="J27" s="68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52"/>
      <c r="V27" s="52"/>
      <c r="W27" s="52"/>
      <c r="X27" s="53"/>
      <c r="Y27" s="41"/>
      <c r="Z27" s="41"/>
      <c r="AA27" s="54"/>
      <c r="AB27" s="41"/>
      <c r="AC27" s="50"/>
      <c r="AD27" s="51"/>
    </row>
    <row r="28" spans="1:30" ht="12.75">
      <c r="A28" s="41"/>
      <c r="B28" s="69" t="s">
        <v>23</v>
      </c>
      <c r="C28" s="70"/>
      <c r="D28" s="41"/>
      <c r="E28" s="41"/>
      <c r="F28" s="41"/>
      <c r="G28" s="64"/>
      <c r="H28" s="65">
        <f>(H26/19)*100</f>
        <v>100</v>
      </c>
      <c r="I28" s="60"/>
      <c r="J28" s="68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52"/>
      <c r="V28" s="52"/>
      <c r="W28" s="52"/>
      <c r="X28" s="53"/>
      <c r="Y28" s="41"/>
      <c r="Z28" s="41"/>
      <c r="AA28" s="54"/>
      <c r="AB28" s="41"/>
      <c r="AC28" s="50"/>
      <c r="AD28" s="51"/>
    </row>
    <row r="29" spans="1:30" ht="12.75">
      <c r="A29" s="41"/>
      <c r="B29" s="71" t="s">
        <v>15</v>
      </c>
      <c r="C29" s="72"/>
      <c r="D29" s="73"/>
      <c r="E29" s="73"/>
      <c r="F29" s="73"/>
      <c r="G29" s="74"/>
      <c r="H29" s="75">
        <f>H27/A22*100</f>
        <v>15.789473684210526</v>
      </c>
      <c r="I29" s="60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52"/>
      <c r="V29" s="52"/>
      <c r="W29" s="52"/>
      <c r="X29" s="53"/>
      <c r="Y29" s="41"/>
      <c r="Z29" s="41"/>
      <c r="AA29" s="54"/>
      <c r="AB29" s="41"/>
      <c r="AC29" s="50"/>
      <c r="AD29" s="51"/>
    </row>
    <row r="30" spans="1:30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52"/>
      <c r="V30" s="52"/>
      <c r="W30" s="52"/>
      <c r="X30" s="53"/>
      <c r="Y30" s="41"/>
      <c r="Z30" s="41"/>
      <c r="AA30" s="54"/>
      <c r="AB30" s="41"/>
      <c r="AC30" s="50"/>
      <c r="AD30" s="51"/>
    </row>
    <row r="31" spans="1:30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52"/>
      <c r="V31" s="52"/>
      <c r="W31" s="52"/>
      <c r="X31" s="53"/>
      <c r="Y31" s="41"/>
      <c r="Z31" s="41"/>
      <c r="AA31" s="54"/>
      <c r="AB31" s="41"/>
      <c r="AC31" s="50"/>
      <c r="AD31" s="51"/>
    </row>
    <row r="32" spans="21:24" ht="12.75">
      <c r="U32" s="7"/>
      <c r="V32" s="7"/>
      <c r="W32" s="7"/>
      <c r="X32" s="8"/>
    </row>
    <row r="33" spans="21:24" ht="12.75">
      <c r="U33" s="7"/>
      <c r="V33" s="7"/>
      <c r="W33" s="7"/>
      <c r="X33" s="8"/>
    </row>
    <row r="34" spans="21:24" ht="12.75">
      <c r="U34" s="7"/>
      <c r="V34" s="7"/>
      <c r="W34" s="7"/>
      <c r="X34" s="8"/>
    </row>
    <row r="35" spans="21:24" ht="12.75">
      <c r="U35" s="7"/>
      <c r="V35" s="7"/>
      <c r="W35" s="7"/>
      <c r="X35" s="8"/>
    </row>
    <row r="36" spans="21:24" ht="12.75">
      <c r="U36" s="7"/>
      <c r="V36" s="7"/>
      <c r="W36" s="7"/>
      <c r="X36" s="8"/>
    </row>
    <row r="37" spans="21:24" ht="12.75">
      <c r="U37" s="7"/>
      <c r="V37" s="7"/>
      <c r="W37" s="7"/>
      <c r="X37" s="8"/>
    </row>
    <row r="38" spans="21:24" ht="12.75">
      <c r="U38" s="7"/>
      <c r="V38" s="7"/>
      <c r="W38" s="7"/>
      <c r="X38" s="8"/>
    </row>
    <row r="39" spans="21:24" ht="12.75">
      <c r="U39" s="7"/>
      <c r="V39" s="7"/>
      <c r="W39" s="7"/>
      <c r="X39" s="8"/>
    </row>
    <row r="40" spans="21:24" ht="12.75">
      <c r="U40" s="7"/>
      <c r="V40" s="7"/>
      <c r="W40" s="7"/>
      <c r="X40" s="8"/>
    </row>
    <row r="41" spans="21:24" ht="12.75">
      <c r="U41" s="7"/>
      <c r="V41" s="7"/>
      <c r="W41" s="7"/>
      <c r="X41" s="8"/>
    </row>
    <row r="42" spans="21:24" ht="12.75">
      <c r="U42" s="7"/>
      <c r="V42" s="7"/>
      <c r="W42" s="7"/>
      <c r="X42" s="8"/>
    </row>
    <row r="43" spans="21:24" ht="12.75">
      <c r="U43" s="7"/>
      <c r="V43" s="7"/>
      <c r="W43" s="7"/>
      <c r="X43" s="8"/>
    </row>
    <row r="44" spans="21:24" ht="12.75">
      <c r="U44" s="7"/>
      <c r="V44" s="7"/>
      <c r="W44" s="7"/>
      <c r="X44" s="8"/>
    </row>
    <row r="45" spans="21:24" ht="12.75">
      <c r="U45" s="7"/>
      <c r="V45" s="7"/>
      <c r="W45" s="7"/>
      <c r="X45" s="8"/>
    </row>
    <row r="46" spans="21:24" ht="12.75">
      <c r="U46" s="7"/>
      <c r="V46" s="7"/>
      <c r="W46" s="7"/>
      <c r="X46" s="8"/>
    </row>
    <row r="47" spans="21:24" ht="12.75">
      <c r="U47" s="7"/>
      <c r="V47" s="7"/>
      <c r="W47" s="7"/>
      <c r="X47" s="8"/>
    </row>
    <row r="48" spans="21:24" ht="12.75">
      <c r="U48" s="7"/>
      <c r="V48" s="7"/>
      <c r="W48" s="7"/>
      <c r="X48" s="8"/>
    </row>
    <row r="49" spans="21:24" ht="12.75">
      <c r="U49" s="7"/>
      <c r="V49" s="7"/>
      <c r="W49" s="7"/>
      <c r="X49" s="8"/>
    </row>
    <row r="50" spans="21:24" ht="12.75">
      <c r="U50" s="7"/>
      <c r="V50" s="7"/>
      <c r="W50" s="7"/>
      <c r="X50" s="8"/>
    </row>
    <row r="51" spans="21:24" ht="12.75">
      <c r="U51" s="7"/>
      <c r="V51" s="7"/>
      <c r="W51" s="7"/>
      <c r="X51" s="8"/>
    </row>
    <row r="52" spans="21:24" ht="12.75">
      <c r="U52" s="7"/>
      <c r="V52" s="7"/>
      <c r="W52" s="7"/>
      <c r="X52" s="8"/>
    </row>
    <row r="53" spans="21:24" ht="12.75">
      <c r="U53" s="7"/>
      <c r="V53" s="7"/>
      <c r="W53" s="7"/>
      <c r="X53" s="8"/>
    </row>
    <row r="54" spans="21:24" ht="12.75">
      <c r="U54" s="7"/>
      <c r="V54" s="7"/>
      <c r="W54" s="7"/>
      <c r="X54" s="8"/>
    </row>
    <row r="55" spans="21:24" ht="12.75">
      <c r="U55" s="7"/>
      <c r="V55" s="7"/>
      <c r="W55" s="7"/>
      <c r="X55" s="8"/>
    </row>
    <row r="56" spans="21:24" ht="12.75">
      <c r="U56" s="7"/>
      <c r="V56" s="7"/>
      <c r="W56" s="7"/>
      <c r="X56" s="8"/>
    </row>
    <row r="57" spans="21:24" ht="12.75">
      <c r="U57" s="7"/>
      <c r="V57" s="7"/>
      <c r="W57" s="7"/>
      <c r="X57" s="8"/>
    </row>
    <row r="58" spans="21:24" ht="12.75">
      <c r="U58" s="7"/>
      <c r="V58" s="7"/>
      <c r="W58" s="7"/>
      <c r="X58" s="8"/>
    </row>
    <row r="59" spans="21:24" ht="12.75">
      <c r="U59" s="7"/>
      <c r="V59" s="7"/>
      <c r="W59" s="7"/>
      <c r="X59" s="8"/>
    </row>
    <row r="60" spans="21:24" ht="12.75">
      <c r="U60" s="7"/>
      <c r="V60" s="7"/>
      <c r="W60" s="7"/>
      <c r="X60" s="8"/>
    </row>
    <row r="61" spans="21:24" ht="12.75">
      <c r="U61" s="7"/>
      <c r="V61" s="7"/>
      <c r="W61" s="7"/>
      <c r="X61" s="8"/>
    </row>
    <row r="62" spans="21:24" ht="12.75">
      <c r="U62" s="7"/>
      <c r="V62" s="7"/>
      <c r="W62" s="7"/>
      <c r="X62" s="8"/>
    </row>
  </sheetData>
  <sheetProtection/>
  <printOptions/>
  <pageMargins left="0" right="0" top="0.1968503937007874" bottom="0.1968503937007874" header="0.7086614173228347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3.00390625" style="88" customWidth="1"/>
    <col min="2" max="2" width="19.875" style="88" customWidth="1"/>
    <col min="3" max="3" width="2.75390625" style="88" customWidth="1"/>
    <col min="4" max="4" width="2.875" style="88" customWidth="1"/>
    <col min="5" max="5" width="3.00390625" style="88" customWidth="1"/>
    <col min="6" max="6" width="3.125" style="88" customWidth="1"/>
    <col min="7" max="7" width="3.00390625" style="88" customWidth="1"/>
    <col min="8" max="8" width="3.875" style="88" customWidth="1"/>
    <col min="9" max="9" width="2.875" style="88" customWidth="1"/>
    <col min="10" max="10" width="2.75390625" style="88" customWidth="1"/>
    <col min="11" max="11" width="3.25390625" style="88" customWidth="1"/>
    <col min="12" max="12" width="2.875" style="88" customWidth="1"/>
    <col min="13" max="13" width="3.125" style="88" customWidth="1"/>
    <col min="14" max="15" width="3.00390625" style="88" customWidth="1"/>
    <col min="16" max="16" width="2.75390625" style="88" customWidth="1"/>
    <col min="17" max="17" width="3.125" style="88" customWidth="1"/>
    <col min="18" max="19" width="3.00390625" style="88" customWidth="1"/>
    <col min="20" max="20" width="3.125" style="88" customWidth="1"/>
    <col min="21" max="21" width="3.75390625" style="88" customWidth="1"/>
    <col min="22" max="22" width="4.00390625" style="88" customWidth="1"/>
    <col min="23" max="23" width="3.25390625" style="88" customWidth="1"/>
    <col min="24" max="24" width="4.625" style="88" customWidth="1"/>
    <col min="25" max="25" width="2.875" style="88" customWidth="1"/>
    <col min="26" max="26" width="3.125" style="88" customWidth="1"/>
    <col min="27" max="27" width="3.25390625" style="88" customWidth="1"/>
    <col min="28" max="28" width="2.875" style="88" customWidth="1"/>
    <col min="29" max="32" width="9.125" style="88" customWidth="1"/>
  </cols>
  <sheetData>
    <row r="1" spans="1:28" ht="12.75">
      <c r="A1" s="84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6"/>
      <c r="V1" s="86"/>
      <c r="W1" s="86"/>
      <c r="X1" s="87"/>
      <c r="Y1" s="85"/>
      <c r="Z1" s="85"/>
      <c r="AA1" s="85"/>
      <c r="AB1" s="85"/>
    </row>
    <row r="2" spans="3:27" ht="12.75">
      <c r="C2" s="89">
        <v>1</v>
      </c>
      <c r="D2" s="89">
        <v>2</v>
      </c>
      <c r="E2" s="89">
        <v>3</v>
      </c>
      <c r="F2" s="89">
        <v>4</v>
      </c>
      <c r="G2" s="89">
        <v>5</v>
      </c>
      <c r="H2" s="89">
        <v>6</v>
      </c>
      <c r="I2" s="89">
        <v>7</v>
      </c>
      <c r="J2" s="89">
        <v>8</v>
      </c>
      <c r="K2" s="89">
        <v>9</v>
      </c>
      <c r="L2" s="89">
        <v>10</v>
      </c>
      <c r="M2" s="89">
        <v>11</v>
      </c>
      <c r="N2" s="89">
        <v>12</v>
      </c>
      <c r="O2" s="89">
        <v>13</v>
      </c>
      <c r="P2" s="90">
        <v>14</v>
      </c>
      <c r="Q2" s="90">
        <v>15</v>
      </c>
      <c r="R2" s="90">
        <v>16</v>
      </c>
      <c r="S2" s="90">
        <v>17</v>
      </c>
      <c r="T2" s="91">
        <v>18</v>
      </c>
      <c r="U2" s="92"/>
      <c r="V2" s="92"/>
      <c r="W2" s="92"/>
      <c r="X2" s="93"/>
      <c r="AA2" s="9"/>
    </row>
    <row r="3" spans="1:28" ht="108.75" customHeight="1">
      <c r="A3" s="94" t="s">
        <v>0</v>
      </c>
      <c r="B3" s="95" t="s">
        <v>1</v>
      </c>
      <c r="C3" s="96" t="s">
        <v>2</v>
      </c>
      <c r="D3" s="96" t="s">
        <v>3</v>
      </c>
      <c r="E3" s="96" t="s">
        <v>12</v>
      </c>
      <c r="F3" s="96" t="s">
        <v>4</v>
      </c>
      <c r="G3" s="96" t="s">
        <v>5</v>
      </c>
      <c r="H3" s="96" t="s">
        <v>6</v>
      </c>
      <c r="I3" s="96" t="s">
        <v>7</v>
      </c>
      <c r="J3" s="96" t="s">
        <v>8</v>
      </c>
      <c r="K3" s="96" t="s">
        <v>9</v>
      </c>
      <c r="L3" s="96" t="s">
        <v>10</v>
      </c>
      <c r="M3" s="96" t="s">
        <v>11</v>
      </c>
      <c r="N3" s="96" t="s">
        <v>13</v>
      </c>
      <c r="O3" s="96" t="s">
        <v>22</v>
      </c>
      <c r="P3" s="96" t="s">
        <v>48</v>
      </c>
      <c r="Q3" s="96" t="s">
        <v>14</v>
      </c>
      <c r="R3" s="96" t="s">
        <v>49</v>
      </c>
      <c r="S3" s="96" t="s">
        <v>50</v>
      </c>
      <c r="T3" s="97" t="s">
        <v>28</v>
      </c>
      <c r="U3" s="15" t="s">
        <v>23</v>
      </c>
      <c r="V3" s="16" t="s">
        <v>15</v>
      </c>
      <c r="W3" s="16" t="s">
        <v>16</v>
      </c>
      <c r="X3" s="17" t="s">
        <v>17</v>
      </c>
      <c r="Y3" s="18" t="s">
        <v>24</v>
      </c>
      <c r="Z3" s="19" t="s">
        <v>25</v>
      </c>
      <c r="AA3" s="20" t="s">
        <v>26</v>
      </c>
      <c r="AB3" s="21" t="s">
        <v>27</v>
      </c>
    </row>
    <row r="4" spans="1:28" ht="12.75">
      <c r="A4" s="122">
        <v>1</v>
      </c>
      <c r="B4" s="89" t="s">
        <v>29</v>
      </c>
      <c r="C4" s="22">
        <v>4</v>
      </c>
      <c r="D4" s="22">
        <v>4</v>
      </c>
      <c r="E4" s="22">
        <v>4</v>
      </c>
      <c r="F4" s="23">
        <v>5</v>
      </c>
      <c r="G4" s="22">
        <v>4</v>
      </c>
      <c r="H4" s="22">
        <v>4</v>
      </c>
      <c r="I4" s="22">
        <v>4</v>
      </c>
      <c r="J4" s="23">
        <v>5</v>
      </c>
      <c r="K4" s="22">
        <v>4</v>
      </c>
      <c r="L4" s="22">
        <v>4</v>
      </c>
      <c r="M4" s="22">
        <v>4</v>
      </c>
      <c r="N4" s="23">
        <v>5</v>
      </c>
      <c r="O4" s="23">
        <v>5</v>
      </c>
      <c r="P4" s="23">
        <v>5</v>
      </c>
      <c r="Q4" s="23">
        <v>5</v>
      </c>
      <c r="R4" s="23">
        <v>5</v>
      </c>
      <c r="S4" s="23">
        <v>5</v>
      </c>
      <c r="T4" s="119">
        <v>4</v>
      </c>
      <c r="U4" s="24">
        <f>(AB4+AA4+Z4)*100/18</f>
        <v>100</v>
      </c>
      <c r="V4" s="25">
        <f>(AB4+AA4)/18*100</f>
        <v>100</v>
      </c>
      <c r="W4" s="25">
        <f>(1*AB4+0.64*AA4+0.36*Z4+0.18*Y4)/18*100</f>
        <v>80</v>
      </c>
      <c r="X4" s="26">
        <f>(5*AB4+4*AA4+3*Z4+2*Y4)/18</f>
        <v>4.444444444444445</v>
      </c>
      <c r="Y4" s="27">
        <v>0</v>
      </c>
      <c r="Z4" s="28">
        <v>0</v>
      </c>
      <c r="AA4" s="29">
        <v>10</v>
      </c>
      <c r="AB4" s="30">
        <v>8</v>
      </c>
    </row>
    <row r="5" spans="1:28" ht="12.75">
      <c r="A5" s="90">
        <v>2</v>
      </c>
      <c r="B5" s="89" t="s">
        <v>45</v>
      </c>
      <c r="C5" s="31">
        <v>3</v>
      </c>
      <c r="D5" s="31">
        <v>3</v>
      </c>
      <c r="E5" s="31">
        <v>3</v>
      </c>
      <c r="F5" s="31">
        <v>3</v>
      </c>
      <c r="G5" s="31">
        <v>3</v>
      </c>
      <c r="H5" s="31">
        <v>3</v>
      </c>
      <c r="I5" s="31">
        <v>3</v>
      </c>
      <c r="J5" s="31">
        <v>3</v>
      </c>
      <c r="K5" s="31">
        <v>3</v>
      </c>
      <c r="L5" s="31">
        <v>3</v>
      </c>
      <c r="M5" s="31">
        <v>3</v>
      </c>
      <c r="N5" s="22">
        <v>4</v>
      </c>
      <c r="O5" s="31">
        <v>3</v>
      </c>
      <c r="P5" s="22">
        <v>4</v>
      </c>
      <c r="Q5" s="31">
        <v>3</v>
      </c>
      <c r="R5" s="22">
        <v>4</v>
      </c>
      <c r="S5" s="22">
        <v>4</v>
      </c>
      <c r="T5" s="78">
        <v>3</v>
      </c>
      <c r="U5" s="24">
        <f aca="true" t="shared" si="0" ref="U5:U23">(AB5+AA5+Z5)*100/18</f>
        <v>100</v>
      </c>
      <c r="V5" s="25">
        <f aca="true" t="shared" si="1" ref="V5:V21">(AB5+AA5)/18*100</f>
        <v>22.22222222222222</v>
      </c>
      <c r="W5" s="25">
        <f aca="true" t="shared" si="2" ref="W5:W21">(1*AB5+0.64*AA5+0.36*Z5+0.18*Y5)/18*100</f>
        <v>42.22222222222222</v>
      </c>
      <c r="X5" s="26">
        <f aca="true" t="shared" si="3" ref="X5:X23">(5*AB5+4*AA5+3*Z5+2*Y5)/18</f>
        <v>3.2222222222222223</v>
      </c>
      <c r="Y5" s="27">
        <v>0</v>
      </c>
      <c r="Z5" s="28">
        <v>14</v>
      </c>
      <c r="AA5" s="29">
        <v>4</v>
      </c>
      <c r="AB5" s="30">
        <v>0</v>
      </c>
    </row>
    <row r="6" spans="1:28" ht="12.75">
      <c r="A6" s="122">
        <v>3</v>
      </c>
      <c r="B6" s="89" t="s">
        <v>30</v>
      </c>
      <c r="C6" s="22">
        <v>4</v>
      </c>
      <c r="D6" s="23">
        <v>5</v>
      </c>
      <c r="E6" s="22">
        <v>4</v>
      </c>
      <c r="F6" s="22">
        <v>4</v>
      </c>
      <c r="G6" s="22">
        <v>4</v>
      </c>
      <c r="H6" s="22">
        <v>4</v>
      </c>
      <c r="I6" s="22">
        <v>4</v>
      </c>
      <c r="J6" s="22">
        <v>4</v>
      </c>
      <c r="K6" s="22">
        <v>4</v>
      </c>
      <c r="L6" s="22">
        <v>4</v>
      </c>
      <c r="M6" s="22">
        <v>4</v>
      </c>
      <c r="N6" s="23">
        <v>5</v>
      </c>
      <c r="O6" s="23">
        <v>5</v>
      </c>
      <c r="P6" s="23">
        <v>5</v>
      </c>
      <c r="Q6" s="22">
        <v>4</v>
      </c>
      <c r="R6" s="23">
        <v>5</v>
      </c>
      <c r="S6" s="23">
        <v>5</v>
      </c>
      <c r="T6" s="33">
        <v>4</v>
      </c>
      <c r="U6" s="24">
        <f t="shared" si="0"/>
        <v>100</v>
      </c>
      <c r="V6" s="25">
        <f t="shared" si="1"/>
        <v>100</v>
      </c>
      <c r="W6" s="25">
        <f t="shared" si="2"/>
        <v>76</v>
      </c>
      <c r="X6" s="26">
        <f t="shared" si="3"/>
        <v>4.333333333333333</v>
      </c>
      <c r="Y6" s="27">
        <v>0</v>
      </c>
      <c r="Z6" s="28">
        <v>0</v>
      </c>
      <c r="AA6" s="29">
        <v>12</v>
      </c>
      <c r="AB6" s="30">
        <v>6</v>
      </c>
    </row>
    <row r="7" spans="1:28" ht="12.75">
      <c r="A7" s="90">
        <v>4</v>
      </c>
      <c r="B7" s="89" t="s">
        <v>31</v>
      </c>
      <c r="C7" s="22">
        <v>4</v>
      </c>
      <c r="D7" s="23">
        <v>5</v>
      </c>
      <c r="E7" s="31">
        <v>3</v>
      </c>
      <c r="F7" s="23">
        <v>5</v>
      </c>
      <c r="G7" s="22">
        <v>4</v>
      </c>
      <c r="H7" s="22">
        <v>4</v>
      </c>
      <c r="I7" s="22">
        <v>4</v>
      </c>
      <c r="J7" s="23">
        <v>5</v>
      </c>
      <c r="K7" s="22">
        <v>4</v>
      </c>
      <c r="L7" s="22">
        <v>4</v>
      </c>
      <c r="M7" s="22">
        <v>4</v>
      </c>
      <c r="N7" s="23">
        <v>5</v>
      </c>
      <c r="O7" s="23">
        <v>5</v>
      </c>
      <c r="P7" s="23">
        <v>5</v>
      </c>
      <c r="Q7" s="22">
        <v>4</v>
      </c>
      <c r="R7" s="23">
        <v>5</v>
      </c>
      <c r="S7" s="23">
        <v>5</v>
      </c>
      <c r="T7" s="78">
        <v>3</v>
      </c>
      <c r="U7" s="24">
        <f t="shared" si="0"/>
        <v>100</v>
      </c>
      <c r="V7" s="25">
        <f t="shared" si="1"/>
        <v>88.88888888888889</v>
      </c>
      <c r="W7" s="25">
        <f t="shared" si="2"/>
        <v>76.8888888888889</v>
      </c>
      <c r="X7" s="26">
        <f t="shared" si="3"/>
        <v>4.333333333333333</v>
      </c>
      <c r="Y7" s="27">
        <v>0</v>
      </c>
      <c r="Z7" s="28">
        <v>2</v>
      </c>
      <c r="AA7" s="29">
        <v>8</v>
      </c>
      <c r="AB7" s="30">
        <v>8</v>
      </c>
    </row>
    <row r="8" spans="1:28" ht="12.75">
      <c r="A8" s="90">
        <v>5</v>
      </c>
      <c r="B8" s="89" t="s">
        <v>32</v>
      </c>
      <c r="C8" s="31">
        <v>3</v>
      </c>
      <c r="D8" s="22">
        <v>4</v>
      </c>
      <c r="E8" s="22">
        <v>4</v>
      </c>
      <c r="F8" s="22">
        <v>4</v>
      </c>
      <c r="G8" s="22">
        <v>4</v>
      </c>
      <c r="H8" s="22">
        <v>4</v>
      </c>
      <c r="I8" s="22">
        <v>4</v>
      </c>
      <c r="J8" s="23">
        <v>5</v>
      </c>
      <c r="K8" s="22">
        <v>4</v>
      </c>
      <c r="L8" s="31">
        <v>3</v>
      </c>
      <c r="M8" s="23">
        <v>5</v>
      </c>
      <c r="N8" s="23">
        <v>5</v>
      </c>
      <c r="O8" s="23">
        <v>5</v>
      </c>
      <c r="P8" s="23">
        <v>5</v>
      </c>
      <c r="Q8" s="22">
        <v>4</v>
      </c>
      <c r="R8" s="23">
        <v>5</v>
      </c>
      <c r="S8" s="22">
        <v>4</v>
      </c>
      <c r="T8" s="33">
        <v>4</v>
      </c>
      <c r="U8" s="24">
        <f t="shared" si="0"/>
        <v>100</v>
      </c>
      <c r="V8" s="25">
        <f t="shared" si="1"/>
        <v>88.88888888888889</v>
      </c>
      <c r="W8" s="25">
        <f t="shared" si="2"/>
        <v>72.88888888888889</v>
      </c>
      <c r="X8" s="26">
        <f t="shared" si="3"/>
        <v>4.222222222222222</v>
      </c>
      <c r="Y8" s="27">
        <v>0</v>
      </c>
      <c r="Z8" s="28">
        <v>2</v>
      </c>
      <c r="AA8" s="29">
        <v>10</v>
      </c>
      <c r="AB8" s="30">
        <v>6</v>
      </c>
    </row>
    <row r="9" spans="1:28" ht="12.75">
      <c r="A9" s="90">
        <v>6</v>
      </c>
      <c r="B9" s="89" t="s">
        <v>33</v>
      </c>
      <c r="C9" s="31">
        <v>3</v>
      </c>
      <c r="D9" s="31">
        <v>3</v>
      </c>
      <c r="E9" s="31">
        <v>3</v>
      </c>
      <c r="F9" s="31">
        <v>3</v>
      </c>
      <c r="G9" s="31">
        <v>3</v>
      </c>
      <c r="H9" s="22">
        <v>4</v>
      </c>
      <c r="I9" s="31">
        <v>3</v>
      </c>
      <c r="J9" s="22">
        <v>4</v>
      </c>
      <c r="K9" s="31">
        <v>3</v>
      </c>
      <c r="L9" s="31">
        <v>3</v>
      </c>
      <c r="M9" s="31">
        <v>3</v>
      </c>
      <c r="N9" s="22">
        <v>4</v>
      </c>
      <c r="O9" s="23">
        <v>5</v>
      </c>
      <c r="P9" s="22">
        <v>4</v>
      </c>
      <c r="Q9" s="22">
        <v>4</v>
      </c>
      <c r="R9" s="23">
        <v>5</v>
      </c>
      <c r="S9" s="22">
        <v>4</v>
      </c>
      <c r="T9" s="78">
        <v>3</v>
      </c>
      <c r="U9" s="24">
        <f t="shared" si="0"/>
        <v>100</v>
      </c>
      <c r="V9" s="25">
        <f t="shared" si="1"/>
        <v>44.44444444444444</v>
      </c>
      <c r="W9" s="25">
        <f t="shared" si="2"/>
        <v>52.444444444444436</v>
      </c>
      <c r="X9" s="26">
        <f t="shared" si="3"/>
        <v>3.5555555555555554</v>
      </c>
      <c r="Y9" s="27">
        <v>0</v>
      </c>
      <c r="Z9" s="28">
        <v>10</v>
      </c>
      <c r="AA9" s="29">
        <v>6</v>
      </c>
      <c r="AB9" s="30">
        <v>2</v>
      </c>
    </row>
    <row r="10" spans="1:28" ht="12.75">
      <c r="A10" s="90">
        <v>7</v>
      </c>
      <c r="B10" s="89" t="s">
        <v>34</v>
      </c>
      <c r="C10" s="31">
        <v>3</v>
      </c>
      <c r="D10" s="31">
        <v>3</v>
      </c>
      <c r="E10" s="31">
        <v>3</v>
      </c>
      <c r="F10" s="31">
        <v>3</v>
      </c>
      <c r="G10" s="31">
        <v>3</v>
      </c>
      <c r="H10" s="31">
        <v>3</v>
      </c>
      <c r="I10" s="31">
        <v>3</v>
      </c>
      <c r="J10" s="31">
        <v>3</v>
      </c>
      <c r="K10" s="31">
        <v>3</v>
      </c>
      <c r="L10" s="31">
        <v>3</v>
      </c>
      <c r="M10" s="22">
        <v>4</v>
      </c>
      <c r="N10" s="23">
        <v>5</v>
      </c>
      <c r="O10" s="31">
        <v>3</v>
      </c>
      <c r="P10" s="22">
        <v>4</v>
      </c>
      <c r="Q10" s="31">
        <v>3</v>
      </c>
      <c r="R10" s="22">
        <v>4</v>
      </c>
      <c r="S10" s="31">
        <v>3</v>
      </c>
      <c r="T10" s="78">
        <v>3</v>
      </c>
      <c r="U10" s="24">
        <f t="shared" si="0"/>
        <v>100</v>
      </c>
      <c r="V10" s="25">
        <f t="shared" si="1"/>
        <v>22.22222222222222</v>
      </c>
      <c r="W10" s="25">
        <f t="shared" si="2"/>
        <v>44.22222222222222</v>
      </c>
      <c r="X10" s="26">
        <f t="shared" si="3"/>
        <v>3.2777777777777777</v>
      </c>
      <c r="Y10" s="27">
        <v>0</v>
      </c>
      <c r="Z10" s="28">
        <v>14</v>
      </c>
      <c r="AA10" s="29">
        <v>3</v>
      </c>
      <c r="AB10" s="30">
        <v>1</v>
      </c>
    </row>
    <row r="11" spans="1:28" ht="12.75">
      <c r="A11" s="90">
        <v>8</v>
      </c>
      <c r="B11" s="89" t="s">
        <v>35</v>
      </c>
      <c r="C11" s="31">
        <v>3</v>
      </c>
      <c r="D11" s="31">
        <v>3</v>
      </c>
      <c r="E11" s="31">
        <v>3</v>
      </c>
      <c r="F11" s="31">
        <v>3</v>
      </c>
      <c r="G11" s="31">
        <v>3</v>
      </c>
      <c r="H11" s="31">
        <v>3</v>
      </c>
      <c r="I11" s="31">
        <v>3</v>
      </c>
      <c r="J11" s="31">
        <v>3</v>
      </c>
      <c r="K11" s="31">
        <v>3</v>
      </c>
      <c r="L11" s="31">
        <v>3</v>
      </c>
      <c r="M11" s="31">
        <v>3</v>
      </c>
      <c r="N11" s="22">
        <v>4</v>
      </c>
      <c r="O11" s="31">
        <v>3</v>
      </c>
      <c r="P11" s="22">
        <v>4</v>
      </c>
      <c r="Q11" s="22">
        <v>4</v>
      </c>
      <c r="R11" s="23">
        <v>5</v>
      </c>
      <c r="S11" s="22">
        <v>4</v>
      </c>
      <c r="T11" s="78">
        <v>3</v>
      </c>
      <c r="U11" s="24">
        <f t="shared" si="0"/>
        <v>100</v>
      </c>
      <c r="V11" s="25">
        <f t="shared" si="1"/>
        <v>27.77777777777778</v>
      </c>
      <c r="W11" s="25">
        <f t="shared" si="2"/>
        <v>45.77777777777778</v>
      </c>
      <c r="X11" s="26">
        <f t="shared" si="3"/>
        <v>3.3333333333333335</v>
      </c>
      <c r="Y11" s="27">
        <v>0</v>
      </c>
      <c r="Z11" s="28">
        <v>13</v>
      </c>
      <c r="AA11" s="29">
        <v>4</v>
      </c>
      <c r="AB11" s="30">
        <v>1</v>
      </c>
    </row>
    <row r="12" spans="1:28" ht="15" customHeight="1">
      <c r="A12" s="90">
        <v>9</v>
      </c>
      <c r="B12" s="98" t="s">
        <v>46</v>
      </c>
      <c r="C12" s="22">
        <v>4</v>
      </c>
      <c r="D12" s="23">
        <v>5</v>
      </c>
      <c r="E12" s="22">
        <v>4</v>
      </c>
      <c r="F12" s="23">
        <v>5</v>
      </c>
      <c r="G12" s="22">
        <v>4</v>
      </c>
      <c r="H12" s="22">
        <v>4</v>
      </c>
      <c r="I12" s="22">
        <v>4</v>
      </c>
      <c r="J12" s="23">
        <v>5</v>
      </c>
      <c r="K12" s="22">
        <v>4</v>
      </c>
      <c r="L12" s="22">
        <v>4</v>
      </c>
      <c r="M12" s="22">
        <v>4</v>
      </c>
      <c r="N12" s="22">
        <v>4</v>
      </c>
      <c r="O12" s="23">
        <v>5</v>
      </c>
      <c r="P12" s="23">
        <v>5</v>
      </c>
      <c r="Q12" s="23">
        <v>5</v>
      </c>
      <c r="R12" s="22">
        <v>4</v>
      </c>
      <c r="S12" s="23">
        <v>5</v>
      </c>
      <c r="T12" s="78">
        <v>3</v>
      </c>
      <c r="U12" s="24">
        <f t="shared" si="0"/>
        <v>100</v>
      </c>
      <c r="V12" s="25">
        <f t="shared" si="1"/>
        <v>94.44444444444444</v>
      </c>
      <c r="W12" s="25">
        <f t="shared" si="2"/>
        <v>76.44444444444444</v>
      </c>
      <c r="X12" s="26">
        <f t="shared" si="3"/>
        <v>4.333333333333333</v>
      </c>
      <c r="Y12" s="27">
        <v>0</v>
      </c>
      <c r="Z12" s="28">
        <v>1</v>
      </c>
      <c r="AA12" s="29">
        <v>10</v>
      </c>
      <c r="AB12" s="30">
        <v>7</v>
      </c>
    </row>
    <row r="13" spans="1:28" ht="12.75">
      <c r="A13" s="90">
        <v>10</v>
      </c>
      <c r="B13" s="89" t="s">
        <v>36</v>
      </c>
      <c r="C13" s="22">
        <v>4</v>
      </c>
      <c r="D13" s="22">
        <v>4</v>
      </c>
      <c r="E13" s="22">
        <v>4</v>
      </c>
      <c r="F13" s="22">
        <v>4</v>
      </c>
      <c r="G13" s="31">
        <v>3</v>
      </c>
      <c r="H13" s="35">
        <v>4</v>
      </c>
      <c r="I13" s="23">
        <v>5</v>
      </c>
      <c r="J13" s="22">
        <v>4</v>
      </c>
      <c r="K13" s="35">
        <v>4</v>
      </c>
      <c r="L13" s="22">
        <v>4</v>
      </c>
      <c r="M13" s="23">
        <v>5</v>
      </c>
      <c r="N13" s="22">
        <v>4</v>
      </c>
      <c r="O13" s="35">
        <v>4</v>
      </c>
      <c r="P13" s="37">
        <v>5</v>
      </c>
      <c r="Q13" s="35">
        <v>4</v>
      </c>
      <c r="R13" s="23">
        <v>5</v>
      </c>
      <c r="S13" s="37">
        <v>5</v>
      </c>
      <c r="T13" s="38">
        <v>3</v>
      </c>
      <c r="U13" s="24">
        <f t="shared" si="0"/>
        <v>100</v>
      </c>
      <c r="V13" s="25">
        <f t="shared" si="1"/>
        <v>88.88888888888889</v>
      </c>
      <c r="W13" s="25">
        <f t="shared" si="2"/>
        <v>70.88888888888889</v>
      </c>
      <c r="X13" s="26">
        <f t="shared" si="3"/>
        <v>4.166666666666667</v>
      </c>
      <c r="Y13" s="27">
        <v>0</v>
      </c>
      <c r="Z13" s="28">
        <v>2</v>
      </c>
      <c r="AA13" s="29">
        <v>11</v>
      </c>
      <c r="AB13" s="30">
        <v>5</v>
      </c>
    </row>
    <row r="14" spans="1:28" ht="12.75">
      <c r="A14" s="90">
        <v>11</v>
      </c>
      <c r="B14" s="89" t="s">
        <v>37</v>
      </c>
      <c r="C14" s="31">
        <v>3</v>
      </c>
      <c r="D14" s="22">
        <v>4</v>
      </c>
      <c r="E14" s="31">
        <v>3</v>
      </c>
      <c r="F14" s="22">
        <v>4</v>
      </c>
      <c r="G14" s="22">
        <v>4</v>
      </c>
      <c r="H14" s="34">
        <v>3</v>
      </c>
      <c r="I14" s="34">
        <v>3</v>
      </c>
      <c r="J14" s="35">
        <v>4</v>
      </c>
      <c r="K14" s="34">
        <v>3</v>
      </c>
      <c r="L14" s="34">
        <v>3</v>
      </c>
      <c r="M14" s="22">
        <v>4</v>
      </c>
      <c r="N14" s="23">
        <v>5</v>
      </c>
      <c r="O14" s="37">
        <v>5</v>
      </c>
      <c r="P14" s="37">
        <v>5</v>
      </c>
      <c r="Q14" s="35">
        <v>4</v>
      </c>
      <c r="R14" s="35">
        <v>4</v>
      </c>
      <c r="S14" s="35">
        <v>4</v>
      </c>
      <c r="T14" s="38">
        <v>3</v>
      </c>
      <c r="U14" s="24">
        <f t="shared" si="0"/>
        <v>100</v>
      </c>
      <c r="V14" s="25">
        <f t="shared" si="1"/>
        <v>61.111111111111114</v>
      </c>
      <c r="W14" s="25">
        <f t="shared" si="2"/>
        <v>59.111111111111114</v>
      </c>
      <c r="X14" s="26">
        <f t="shared" si="3"/>
        <v>3.7777777777777777</v>
      </c>
      <c r="Y14" s="27">
        <v>0</v>
      </c>
      <c r="Z14" s="28">
        <v>7</v>
      </c>
      <c r="AA14" s="29">
        <v>8</v>
      </c>
      <c r="AB14" s="30">
        <v>3</v>
      </c>
    </row>
    <row r="15" spans="1:28" ht="12.75">
      <c r="A15" s="90">
        <v>12</v>
      </c>
      <c r="B15" s="89" t="s">
        <v>38</v>
      </c>
      <c r="C15" s="22">
        <v>4</v>
      </c>
      <c r="D15" s="23">
        <v>5</v>
      </c>
      <c r="E15" s="22">
        <v>4</v>
      </c>
      <c r="F15" s="22">
        <v>4</v>
      </c>
      <c r="G15" s="31">
        <v>3</v>
      </c>
      <c r="H15" s="34">
        <v>3</v>
      </c>
      <c r="I15" s="35">
        <v>4</v>
      </c>
      <c r="J15" s="34">
        <v>3</v>
      </c>
      <c r="K15" s="35">
        <v>4</v>
      </c>
      <c r="L15" s="34">
        <v>3</v>
      </c>
      <c r="M15" s="31">
        <v>3</v>
      </c>
      <c r="N15" s="23">
        <v>5</v>
      </c>
      <c r="O15" s="35">
        <v>4</v>
      </c>
      <c r="P15" s="35">
        <v>4</v>
      </c>
      <c r="Q15" s="34">
        <v>3</v>
      </c>
      <c r="R15" s="35">
        <v>4</v>
      </c>
      <c r="S15" s="35">
        <v>4</v>
      </c>
      <c r="T15" s="38">
        <v>3</v>
      </c>
      <c r="U15" s="24">
        <f t="shared" si="0"/>
        <v>100</v>
      </c>
      <c r="V15" s="25">
        <f t="shared" si="1"/>
        <v>61.111111111111114</v>
      </c>
      <c r="W15" s="25">
        <f t="shared" si="2"/>
        <v>57.111111111111114</v>
      </c>
      <c r="X15" s="26">
        <f t="shared" si="3"/>
        <v>3.7222222222222223</v>
      </c>
      <c r="Y15" s="27">
        <v>0</v>
      </c>
      <c r="Z15" s="28">
        <v>7</v>
      </c>
      <c r="AA15" s="29">
        <v>9</v>
      </c>
      <c r="AB15" s="30">
        <v>2</v>
      </c>
    </row>
    <row r="16" spans="1:28" ht="12.75">
      <c r="A16" s="90">
        <v>13</v>
      </c>
      <c r="B16" s="89" t="s">
        <v>39</v>
      </c>
      <c r="C16" s="31">
        <v>3</v>
      </c>
      <c r="D16" s="35">
        <v>4</v>
      </c>
      <c r="E16" s="35">
        <v>4</v>
      </c>
      <c r="F16" s="31">
        <v>3</v>
      </c>
      <c r="G16" s="31">
        <v>3</v>
      </c>
      <c r="H16" s="34">
        <v>3</v>
      </c>
      <c r="I16" s="35">
        <v>4</v>
      </c>
      <c r="J16" s="34">
        <v>3</v>
      </c>
      <c r="K16" s="35">
        <v>4</v>
      </c>
      <c r="L16" s="34">
        <v>3</v>
      </c>
      <c r="M16" s="34">
        <v>3</v>
      </c>
      <c r="N16" s="31">
        <v>3</v>
      </c>
      <c r="O16" s="37">
        <v>5</v>
      </c>
      <c r="P16" s="35">
        <v>4</v>
      </c>
      <c r="Q16" s="34">
        <v>3</v>
      </c>
      <c r="R16" s="35">
        <v>4</v>
      </c>
      <c r="S16" s="34">
        <v>3</v>
      </c>
      <c r="T16" s="38">
        <v>3</v>
      </c>
      <c r="U16" s="24">
        <f t="shared" si="0"/>
        <v>100</v>
      </c>
      <c r="V16" s="25">
        <f t="shared" si="1"/>
        <v>38.88888888888889</v>
      </c>
      <c r="W16" s="25">
        <f t="shared" si="2"/>
        <v>48.88888888888889</v>
      </c>
      <c r="X16" s="26">
        <f t="shared" si="3"/>
        <v>3.4444444444444446</v>
      </c>
      <c r="Y16" s="27">
        <v>0</v>
      </c>
      <c r="Z16" s="28">
        <v>11</v>
      </c>
      <c r="AA16" s="29">
        <v>6</v>
      </c>
      <c r="AB16" s="30">
        <v>1</v>
      </c>
    </row>
    <row r="17" spans="1:28" ht="12.75">
      <c r="A17" s="90">
        <v>14</v>
      </c>
      <c r="B17" s="89" t="s">
        <v>40</v>
      </c>
      <c r="C17" s="31">
        <v>3</v>
      </c>
      <c r="D17" s="35">
        <v>4</v>
      </c>
      <c r="E17" s="35">
        <v>4</v>
      </c>
      <c r="F17" s="31">
        <v>3</v>
      </c>
      <c r="G17" s="31">
        <v>3</v>
      </c>
      <c r="H17" s="35">
        <v>4</v>
      </c>
      <c r="I17" s="35">
        <v>4</v>
      </c>
      <c r="J17" s="37">
        <v>5</v>
      </c>
      <c r="K17" s="35">
        <v>4</v>
      </c>
      <c r="L17" s="35">
        <v>4</v>
      </c>
      <c r="M17" s="35">
        <v>4</v>
      </c>
      <c r="N17" s="23">
        <v>5</v>
      </c>
      <c r="O17" s="37">
        <v>5</v>
      </c>
      <c r="P17" s="35">
        <v>4</v>
      </c>
      <c r="Q17" s="35">
        <v>4</v>
      </c>
      <c r="R17" s="35">
        <v>4</v>
      </c>
      <c r="S17" s="35">
        <v>4</v>
      </c>
      <c r="T17" s="36">
        <v>4</v>
      </c>
      <c r="U17" s="24">
        <f t="shared" si="0"/>
        <v>100</v>
      </c>
      <c r="V17" s="25">
        <f t="shared" si="1"/>
        <v>83.33333333333334</v>
      </c>
      <c r="W17" s="25">
        <f t="shared" si="2"/>
        <v>65.33333333333333</v>
      </c>
      <c r="X17" s="26">
        <f t="shared" si="3"/>
        <v>4</v>
      </c>
      <c r="Y17" s="27">
        <v>0</v>
      </c>
      <c r="Z17" s="28">
        <v>3</v>
      </c>
      <c r="AA17" s="29">
        <v>12</v>
      </c>
      <c r="AB17" s="30">
        <v>3</v>
      </c>
    </row>
    <row r="18" spans="1:28" ht="12.75">
      <c r="A18" s="89">
        <v>15</v>
      </c>
      <c r="B18" s="89" t="s">
        <v>41</v>
      </c>
      <c r="C18" s="22">
        <v>4</v>
      </c>
      <c r="D18" s="22">
        <v>4</v>
      </c>
      <c r="E18" s="22">
        <v>4</v>
      </c>
      <c r="F18" s="22">
        <v>4</v>
      </c>
      <c r="G18" s="22">
        <v>4</v>
      </c>
      <c r="H18" s="22">
        <v>4</v>
      </c>
      <c r="I18" s="22">
        <v>4</v>
      </c>
      <c r="J18" s="22">
        <v>4</v>
      </c>
      <c r="K18" s="22">
        <v>4</v>
      </c>
      <c r="L18" s="22">
        <v>4</v>
      </c>
      <c r="M18" s="37">
        <v>5</v>
      </c>
      <c r="N18" s="37">
        <v>5</v>
      </c>
      <c r="O18" s="35">
        <v>4</v>
      </c>
      <c r="P18" s="37">
        <v>5</v>
      </c>
      <c r="Q18" s="37">
        <v>5</v>
      </c>
      <c r="R18" s="37">
        <v>5</v>
      </c>
      <c r="S18" s="37">
        <v>5</v>
      </c>
      <c r="T18" s="38">
        <v>3</v>
      </c>
      <c r="U18" s="24">
        <f t="shared" si="0"/>
        <v>100</v>
      </c>
      <c r="V18" s="25">
        <f t="shared" si="1"/>
        <v>94.44444444444444</v>
      </c>
      <c r="W18" s="25">
        <f t="shared" si="2"/>
        <v>74.44444444444443</v>
      </c>
      <c r="X18" s="26">
        <f t="shared" si="3"/>
        <v>4.277777777777778</v>
      </c>
      <c r="Y18" s="27">
        <v>0</v>
      </c>
      <c r="Z18" s="28">
        <v>1</v>
      </c>
      <c r="AA18" s="29">
        <v>11</v>
      </c>
      <c r="AB18" s="30">
        <v>6</v>
      </c>
    </row>
    <row r="19" spans="1:28" ht="12.75">
      <c r="A19" s="90">
        <v>16</v>
      </c>
      <c r="B19" s="89" t="s">
        <v>42</v>
      </c>
      <c r="C19" s="31">
        <v>3</v>
      </c>
      <c r="D19" s="31">
        <v>3</v>
      </c>
      <c r="E19" s="35">
        <v>4</v>
      </c>
      <c r="F19" s="31">
        <v>3</v>
      </c>
      <c r="G19" s="31">
        <v>3</v>
      </c>
      <c r="H19" s="35">
        <v>4</v>
      </c>
      <c r="I19" s="22">
        <v>4</v>
      </c>
      <c r="J19" s="22">
        <v>4</v>
      </c>
      <c r="K19" s="31">
        <v>3</v>
      </c>
      <c r="L19" s="35">
        <v>4</v>
      </c>
      <c r="M19" s="34">
        <v>3</v>
      </c>
      <c r="N19" s="35">
        <v>4</v>
      </c>
      <c r="O19" s="34">
        <v>3</v>
      </c>
      <c r="P19" s="35">
        <v>4</v>
      </c>
      <c r="Q19" s="35">
        <v>4</v>
      </c>
      <c r="R19" s="35">
        <v>4</v>
      </c>
      <c r="S19" s="35">
        <v>4</v>
      </c>
      <c r="T19" s="38">
        <v>3</v>
      </c>
      <c r="U19" s="24">
        <f t="shared" si="0"/>
        <v>100</v>
      </c>
      <c r="V19" s="25">
        <f t="shared" si="1"/>
        <v>55.55555555555556</v>
      </c>
      <c r="W19" s="25">
        <f t="shared" si="2"/>
        <v>51.555555555555564</v>
      </c>
      <c r="X19" s="26">
        <f t="shared" si="3"/>
        <v>3.5555555555555554</v>
      </c>
      <c r="Y19" s="27">
        <v>0</v>
      </c>
      <c r="Z19" s="28">
        <v>8</v>
      </c>
      <c r="AA19" s="29">
        <v>10</v>
      </c>
      <c r="AB19" s="30">
        <v>0</v>
      </c>
    </row>
    <row r="20" spans="1:28" ht="12.75">
      <c r="A20" s="89">
        <v>17</v>
      </c>
      <c r="B20" s="89" t="s">
        <v>43</v>
      </c>
      <c r="C20" s="22">
        <v>4</v>
      </c>
      <c r="D20" s="23">
        <v>5</v>
      </c>
      <c r="E20" s="35">
        <v>4</v>
      </c>
      <c r="F20" s="31">
        <v>3</v>
      </c>
      <c r="G20" s="31">
        <v>3</v>
      </c>
      <c r="H20" s="35">
        <v>4</v>
      </c>
      <c r="I20" s="22">
        <v>4</v>
      </c>
      <c r="J20" s="22">
        <v>4</v>
      </c>
      <c r="K20" s="22">
        <v>4</v>
      </c>
      <c r="L20" s="35">
        <v>4</v>
      </c>
      <c r="M20" s="35">
        <v>4</v>
      </c>
      <c r="N20" s="35">
        <v>4</v>
      </c>
      <c r="O20" s="35">
        <v>4</v>
      </c>
      <c r="P20" s="35">
        <v>4</v>
      </c>
      <c r="Q20" s="35">
        <v>4</v>
      </c>
      <c r="R20" s="35">
        <v>4</v>
      </c>
      <c r="S20" s="37">
        <v>5</v>
      </c>
      <c r="T20" s="120">
        <v>3</v>
      </c>
      <c r="U20" s="24">
        <f t="shared" si="0"/>
        <v>100</v>
      </c>
      <c r="V20" s="25">
        <f t="shared" si="1"/>
        <v>83.33333333333334</v>
      </c>
      <c r="W20" s="25">
        <f t="shared" si="2"/>
        <v>63.33333333333333</v>
      </c>
      <c r="X20" s="26">
        <f t="shared" si="3"/>
        <v>3.9444444444444446</v>
      </c>
      <c r="Y20" s="27">
        <v>0</v>
      </c>
      <c r="Z20" s="28">
        <v>3</v>
      </c>
      <c r="AA20" s="29">
        <v>13</v>
      </c>
      <c r="AB20" s="30">
        <v>2</v>
      </c>
    </row>
    <row r="21" spans="1:28" ht="12.75">
      <c r="A21" s="122">
        <v>18</v>
      </c>
      <c r="B21" s="89" t="s">
        <v>47</v>
      </c>
      <c r="C21" s="22">
        <v>4</v>
      </c>
      <c r="D21" s="37">
        <v>5</v>
      </c>
      <c r="E21" s="35">
        <v>4</v>
      </c>
      <c r="F21" s="22">
        <v>4</v>
      </c>
      <c r="G21" s="22">
        <v>4</v>
      </c>
      <c r="H21" s="35">
        <v>4</v>
      </c>
      <c r="I21" s="35">
        <v>4</v>
      </c>
      <c r="J21" s="23">
        <v>5</v>
      </c>
      <c r="K21" s="35">
        <v>4</v>
      </c>
      <c r="L21" s="35">
        <v>4</v>
      </c>
      <c r="M21" s="35">
        <v>4</v>
      </c>
      <c r="N21" s="37">
        <v>5</v>
      </c>
      <c r="O21" s="37">
        <v>5</v>
      </c>
      <c r="P21" s="37">
        <v>5</v>
      </c>
      <c r="Q21" s="35">
        <v>4</v>
      </c>
      <c r="R21" s="35">
        <v>4</v>
      </c>
      <c r="S21" s="37">
        <v>5</v>
      </c>
      <c r="T21" s="36">
        <v>4</v>
      </c>
      <c r="U21" s="24">
        <f t="shared" si="0"/>
        <v>100</v>
      </c>
      <c r="V21" s="25">
        <f t="shared" si="1"/>
        <v>100</v>
      </c>
      <c r="W21" s="25">
        <f t="shared" si="2"/>
        <v>76</v>
      </c>
      <c r="X21" s="26">
        <f t="shared" si="3"/>
        <v>4.333333333333333</v>
      </c>
      <c r="Y21" s="27">
        <v>0</v>
      </c>
      <c r="Z21" s="28">
        <v>0</v>
      </c>
      <c r="AA21" s="29">
        <v>12</v>
      </c>
      <c r="AB21" s="30">
        <v>6</v>
      </c>
    </row>
    <row r="22" spans="1:28" ht="12.75">
      <c r="A22" s="89">
        <v>19</v>
      </c>
      <c r="B22" s="89" t="s">
        <v>44</v>
      </c>
      <c r="C22" s="22">
        <v>4</v>
      </c>
      <c r="D22" s="35">
        <v>4</v>
      </c>
      <c r="E22" s="35">
        <v>4</v>
      </c>
      <c r="F22" s="34">
        <v>3</v>
      </c>
      <c r="G22" s="31">
        <v>3</v>
      </c>
      <c r="H22" s="35">
        <v>4</v>
      </c>
      <c r="I22" s="35">
        <v>4</v>
      </c>
      <c r="J22" s="35">
        <v>4</v>
      </c>
      <c r="K22" s="34">
        <v>3</v>
      </c>
      <c r="L22" s="34">
        <v>3</v>
      </c>
      <c r="M22" s="34">
        <v>3</v>
      </c>
      <c r="N22" s="37">
        <v>5</v>
      </c>
      <c r="O22" s="37">
        <v>5</v>
      </c>
      <c r="P22" s="35">
        <v>4</v>
      </c>
      <c r="Q22" s="35">
        <v>4</v>
      </c>
      <c r="R22" s="35">
        <v>4</v>
      </c>
      <c r="S22" s="37">
        <v>5</v>
      </c>
      <c r="T22" s="40">
        <v>4</v>
      </c>
      <c r="U22" s="24">
        <f t="shared" si="0"/>
        <v>100</v>
      </c>
      <c r="V22" s="25">
        <f>(AB22+AA22)/18*100</f>
        <v>72.22222222222221</v>
      </c>
      <c r="W22" s="25">
        <f>(1*AB22+0.64*AA22+0.36*Z22+0.18*Y22)/18*100</f>
        <v>62.22222222222222</v>
      </c>
      <c r="X22" s="26">
        <f t="shared" si="3"/>
        <v>3.888888888888889</v>
      </c>
      <c r="Y22" s="27">
        <v>0</v>
      </c>
      <c r="Z22" s="28">
        <v>5</v>
      </c>
      <c r="AA22" s="29">
        <v>10</v>
      </c>
      <c r="AB22" s="30">
        <v>3</v>
      </c>
    </row>
    <row r="23" spans="1:28" ht="13.5" thickBot="1">
      <c r="A23" s="91">
        <v>20</v>
      </c>
      <c r="B23" s="114" t="s">
        <v>52</v>
      </c>
      <c r="C23" s="116">
        <v>3</v>
      </c>
      <c r="D23" s="116">
        <v>3</v>
      </c>
      <c r="E23" s="116">
        <v>3</v>
      </c>
      <c r="F23" s="116">
        <v>3</v>
      </c>
      <c r="G23" s="116">
        <v>3</v>
      </c>
      <c r="H23" s="116">
        <v>3</v>
      </c>
      <c r="I23" s="116">
        <v>3</v>
      </c>
      <c r="J23" s="116">
        <v>3</v>
      </c>
      <c r="K23" s="116">
        <v>3</v>
      </c>
      <c r="L23" s="116">
        <v>3</v>
      </c>
      <c r="M23" s="116">
        <v>3</v>
      </c>
      <c r="N23" s="115">
        <v>4</v>
      </c>
      <c r="O23" s="115">
        <v>4</v>
      </c>
      <c r="P23" s="115">
        <v>4</v>
      </c>
      <c r="Q23" s="117">
        <v>3</v>
      </c>
      <c r="R23" s="115">
        <v>4</v>
      </c>
      <c r="S23" s="117">
        <v>3</v>
      </c>
      <c r="T23" s="121">
        <v>3</v>
      </c>
      <c r="U23" s="112">
        <f t="shared" si="0"/>
        <v>100</v>
      </c>
      <c r="V23" s="25">
        <f>(AB23+AA23)/18*100</f>
        <v>22.22222222222222</v>
      </c>
      <c r="W23" s="25">
        <f>(1*AB23+0.64*AA23+0.36*Z23+0.18*Y23)/18*100</f>
        <v>42.22222222222222</v>
      </c>
      <c r="X23" s="118">
        <f t="shared" si="3"/>
        <v>3.2222222222222223</v>
      </c>
      <c r="Y23" s="113">
        <v>0</v>
      </c>
      <c r="Z23" s="28">
        <v>14</v>
      </c>
      <c r="AA23" s="29">
        <v>4</v>
      </c>
      <c r="AB23" s="30">
        <v>0</v>
      </c>
    </row>
    <row r="24" spans="1:28" ht="25.5" thickBot="1" thickTop="1">
      <c r="A24" s="99"/>
      <c r="B24" s="42" t="s">
        <v>20</v>
      </c>
      <c r="C24" s="83">
        <f>AVERAGE(C4:C23)</f>
        <v>3.5</v>
      </c>
      <c r="D24" s="83">
        <f aca="true" t="shared" si="4" ref="D24:L24">AVERAGE(D4:D22)</f>
        <v>4.052631578947368</v>
      </c>
      <c r="E24" s="83">
        <f t="shared" si="4"/>
        <v>3.6842105263157894</v>
      </c>
      <c r="F24" s="83">
        <f t="shared" si="4"/>
        <v>3.6842105263157894</v>
      </c>
      <c r="G24" s="83">
        <f t="shared" si="4"/>
        <v>3.4210526315789473</v>
      </c>
      <c r="H24" s="83">
        <f t="shared" si="4"/>
        <v>3.6842105263157894</v>
      </c>
      <c r="I24" s="83">
        <f t="shared" si="4"/>
        <v>3.789473684210526</v>
      </c>
      <c r="J24" s="83">
        <f t="shared" si="4"/>
        <v>4.052631578947368</v>
      </c>
      <c r="K24" s="83">
        <f t="shared" si="4"/>
        <v>3.6315789473684212</v>
      </c>
      <c r="L24" s="83">
        <f t="shared" si="4"/>
        <v>3.526315789473684</v>
      </c>
      <c r="M24" s="83">
        <f>AVERAGE(M4:M22)</f>
        <v>3.789473684210526</v>
      </c>
      <c r="N24" s="83">
        <f>AVERAGE(N4:N23)</f>
        <v>4.5</v>
      </c>
      <c r="O24" s="83">
        <f>AVERAGE(O4:O22)</f>
        <v>4.368421052631579</v>
      </c>
      <c r="P24" s="83">
        <f>AVERAGE(P4:P23)</f>
        <v>4.45</v>
      </c>
      <c r="Q24" s="83">
        <f>AVERAGE(Q4:Q23)</f>
        <v>3.9</v>
      </c>
      <c r="R24" s="83">
        <f>AVERAGE(R4:R23)</f>
        <v>4.4</v>
      </c>
      <c r="S24" s="83">
        <f>AVERAGE(S4:S23)</f>
        <v>4.3</v>
      </c>
      <c r="T24" s="83">
        <f>AVERAGE(T4:T22)</f>
        <v>3.3157894736842106</v>
      </c>
      <c r="U24" s="43">
        <f>AVERAGE(U4:U23)</f>
        <v>100</v>
      </c>
      <c r="V24" s="44">
        <f>AVERAGE(V4:V23)</f>
        <v>67.5</v>
      </c>
      <c r="W24" s="44">
        <f>AVERAGE(W4:W23)</f>
        <v>61.9</v>
      </c>
      <c r="X24" s="45">
        <f>AVERAGE(X4:X23)</f>
        <v>3.8694444444444445</v>
      </c>
      <c r="Y24" s="46"/>
      <c r="Z24" s="47"/>
      <c r="AA24" s="48"/>
      <c r="AB24" s="49"/>
    </row>
    <row r="25" spans="1:28" ht="13.5" thickTop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100"/>
      <c r="V25" s="100"/>
      <c r="W25" s="100"/>
      <c r="X25" s="101"/>
      <c r="Y25" s="99"/>
      <c r="Z25" s="99"/>
      <c r="AA25" s="54"/>
      <c r="AB25" s="99"/>
    </row>
    <row r="26" spans="1:28" ht="12.75">
      <c r="A26" s="99"/>
      <c r="B26" s="55" t="s">
        <v>18</v>
      </c>
      <c r="C26" s="56"/>
      <c r="D26" s="56"/>
      <c r="E26" s="57"/>
      <c r="F26" s="102"/>
      <c r="G26" s="103"/>
      <c r="H26" s="104">
        <v>0</v>
      </c>
      <c r="I26" s="105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100"/>
      <c r="V26" s="100"/>
      <c r="W26" s="100"/>
      <c r="X26" s="101"/>
      <c r="Y26" s="99"/>
      <c r="Z26" s="99"/>
      <c r="AA26" s="54"/>
      <c r="AB26" s="99"/>
    </row>
    <row r="27" spans="1:28" ht="12.75">
      <c r="A27" s="99"/>
      <c r="B27" s="61" t="s">
        <v>19</v>
      </c>
      <c r="C27" s="62"/>
      <c r="D27" s="62"/>
      <c r="E27" s="63"/>
      <c r="F27" s="99"/>
      <c r="G27" s="106"/>
      <c r="H27" s="107">
        <v>20</v>
      </c>
      <c r="I27" s="105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100"/>
      <c r="V27" s="100"/>
      <c r="W27" s="100"/>
      <c r="X27" s="101"/>
      <c r="Y27" s="99"/>
      <c r="Z27" s="99"/>
      <c r="AA27" s="54"/>
      <c r="AB27" s="99"/>
    </row>
    <row r="28" spans="1:28" ht="12.75">
      <c r="A28" s="99"/>
      <c r="B28" s="66" t="s">
        <v>21</v>
      </c>
      <c r="C28" s="62"/>
      <c r="D28" s="62"/>
      <c r="E28" s="67"/>
      <c r="F28" s="99"/>
      <c r="G28" s="106"/>
      <c r="H28" s="107">
        <v>3</v>
      </c>
      <c r="I28" s="105"/>
      <c r="J28" s="108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100"/>
      <c r="V28" s="100"/>
      <c r="W28" s="100"/>
      <c r="X28" s="101"/>
      <c r="Y28" s="99"/>
      <c r="Z28" s="99"/>
      <c r="AA28" s="54"/>
      <c r="AB28" s="99"/>
    </row>
    <row r="29" spans="1:28" ht="12.75">
      <c r="A29" s="99"/>
      <c r="B29" s="69" t="s">
        <v>23</v>
      </c>
      <c r="C29" s="70"/>
      <c r="D29" s="99"/>
      <c r="E29" s="99"/>
      <c r="F29" s="99"/>
      <c r="G29" s="106"/>
      <c r="H29" s="107">
        <f>(H27/20)*100</f>
        <v>100</v>
      </c>
      <c r="I29" s="105"/>
      <c r="J29" s="108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100"/>
      <c r="V29" s="100"/>
      <c r="W29" s="100"/>
      <c r="X29" s="101"/>
      <c r="Y29" s="99"/>
      <c r="Z29" s="99"/>
      <c r="AA29" s="54"/>
      <c r="AB29" s="99"/>
    </row>
    <row r="30" spans="1:28" ht="12.75">
      <c r="A30" s="99"/>
      <c r="B30" s="71" t="s">
        <v>15</v>
      </c>
      <c r="C30" s="72"/>
      <c r="D30" s="109"/>
      <c r="E30" s="109"/>
      <c r="F30" s="109"/>
      <c r="G30" s="110"/>
      <c r="H30" s="111">
        <f>H28/A23*100</f>
        <v>15</v>
      </c>
      <c r="I30" s="105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100"/>
      <c r="V30" s="100"/>
      <c r="W30" s="100"/>
      <c r="X30" s="101"/>
      <c r="Y30" s="99"/>
      <c r="Z30" s="99"/>
      <c r="AA30" s="54"/>
      <c r="AB30" s="99"/>
    </row>
    <row r="31" spans="1:28" ht="12.7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100"/>
      <c r="V31" s="100"/>
      <c r="W31" s="100"/>
      <c r="X31" s="101"/>
      <c r="Y31" s="99"/>
      <c r="Z31" s="99"/>
      <c r="AA31" s="54"/>
      <c r="AB31" s="99"/>
    </row>
  </sheetData>
  <sheetProtection/>
  <printOptions/>
  <pageMargins left="0" right="0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09"/>
  <sheetViews>
    <sheetView zoomScalePageLayoutView="0" workbookViewId="0" topLeftCell="A17">
      <selection activeCell="B1" sqref="B1"/>
    </sheetView>
  </sheetViews>
  <sheetFormatPr defaultColWidth="9.00390625" defaultRowHeight="12.75"/>
  <cols>
    <col min="1" max="1" width="2.875" style="0" customWidth="1"/>
    <col min="2" max="2" width="19.25390625" style="0" customWidth="1"/>
    <col min="3" max="3" width="3.375" style="0" customWidth="1"/>
    <col min="4" max="5" width="3.125" style="0" customWidth="1"/>
    <col min="6" max="6" width="3.00390625" style="0" customWidth="1"/>
    <col min="7" max="7" width="3.125" style="0" customWidth="1"/>
    <col min="8" max="8" width="3.75390625" style="0" customWidth="1"/>
    <col min="9" max="9" width="3.25390625" style="0" customWidth="1"/>
    <col min="10" max="10" width="3.375" style="0" customWidth="1"/>
    <col min="11" max="11" width="3.25390625" style="0" customWidth="1"/>
    <col min="12" max="12" width="2.875" style="0" customWidth="1"/>
    <col min="13" max="13" width="3.125" style="0" customWidth="1"/>
    <col min="14" max="14" width="3.375" style="0" customWidth="1"/>
    <col min="15" max="15" width="3.125" style="0" customWidth="1"/>
    <col min="16" max="16" width="3.375" style="0" customWidth="1"/>
    <col min="17" max="17" width="3.25390625" style="0" customWidth="1"/>
    <col min="18" max="18" width="3.125" style="0" customWidth="1"/>
    <col min="19" max="20" width="3.00390625" style="0" customWidth="1"/>
    <col min="21" max="21" width="4.00390625" style="0" customWidth="1"/>
    <col min="22" max="22" width="3.875" style="0" customWidth="1"/>
    <col min="23" max="23" width="3.25390625" style="0" customWidth="1"/>
    <col min="24" max="24" width="4.75390625" style="0" customWidth="1"/>
    <col min="25" max="25" width="3.25390625" style="0" customWidth="1"/>
    <col min="26" max="26" width="3.125" style="0" customWidth="1"/>
    <col min="27" max="27" width="4.25390625" style="0" customWidth="1"/>
    <col min="28" max="28" width="3.375" style="0" customWidth="1"/>
  </cols>
  <sheetData>
    <row r="1" spans="1:30" ht="12.75">
      <c r="A1" s="84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6"/>
      <c r="V1" s="86"/>
      <c r="W1" s="86"/>
      <c r="X1" s="87"/>
      <c r="Y1" s="85"/>
      <c r="Z1" s="85"/>
      <c r="AA1" s="85"/>
      <c r="AB1" s="85"/>
      <c r="AC1" s="88"/>
      <c r="AD1" s="88"/>
    </row>
    <row r="2" spans="1:30" ht="12.75">
      <c r="A2" s="88"/>
      <c r="B2" s="88"/>
      <c r="C2" s="89">
        <v>1</v>
      </c>
      <c r="D2" s="89">
        <v>2</v>
      </c>
      <c r="E2" s="89">
        <v>3</v>
      </c>
      <c r="F2" s="89">
        <v>4</v>
      </c>
      <c r="G2" s="89">
        <v>5</v>
      </c>
      <c r="H2" s="89">
        <v>6</v>
      </c>
      <c r="I2" s="89">
        <v>7</v>
      </c>
      <c r="J2" s="89">
        <v>8</v>
      </c>
      <c r="K2" s="89">
        <v>9</v>
      </c>
      <c r="L2" s="89">
        <v>10</v>
      </c>
      <c r="M2" s="89">
        <v>11</v>
      </c>
      <c r="N2" s="89">
        <v>12</v>
      </c>
      <c r="O2" s="89">
        <v>13</v>
      </c>
      <c r="P2" s="90">
        <v>14</v>
      </c>
      <c r="Q2" s="90">
        <v>15</v>
      </c>
      <c r="R2" s="90">
        <v>16</v>
      </c>
      <c r="S2" s="90">
        <v>17</v>
      </c>
      <c r="T2" s="91">
        <v>18</v>
      </c>
      <c r="U2" s="92"/>
      <c r="V2" s="92"/>
      <c r="W2" s="92"/>
      <c r="X2" s="93"/>
      <c r="Y2" s="88"/>
      <c r="Z2" s="88"/>
      <c r="AA2" s="9"/>
      <c r="AB2" s="88"/>
      <c r="AC2" s="88"/>
      <c r="AD2" s="88"/>
    </row>
    <row r="3" spans="1:30" ht="109.5" customHeight="1">
      <c r="A3" s="94" t="s">
        <v>0</v>
      </c>
      <c r="B3" s="95" t="s">
        <v>1</v>
      </c>
      <c r="C3" s="96" t="s">
        <v>2</v>
      </c>
      <c r="D3" s="96" t="s">
        <v>3</v>
      </c>
      <c r="E3" s="96" t="s">
        <v>12</v>
      </c>
      <c r="F3" s="96" t="s">
        <v>4</v>
      </c>
      <c r="G3" s="96" t="s">
        <v>5</v>
      </c>
      <c r="H3" s="96" t="s">
        <v>6</v>
      </c>
      <c r="I3" s="96" t="s">
        <v>7</v>
      </c>
      <c r="J3" s="96" t="s">
        <v>8</v>
      </c>
      <c r="K3" s="96" t="s">
        <v>9</v>
      </c>
      <c r="L3" s="96" t="s">
        <v>10</v>
      </c>
      <c r="M3" s="96" t="s">
        <v>11</v>
      </c>
      <c r="N3" s="96" t="s">
        <v>13</v>
      </c>
      <c r="O3" s="96" t="s">
        <v>22</v>
      </c>
      <c r="P3" s="96" t="s">
        <v>48</v>
      </c>
      <c r="Q3" s="96" t="s">
        <v>14</v>
      </c>
      <c r="R3" s="96" t="s">
        <v>49</v>
      </c>
      <c r="S3" s="96" t="s">
        <v>50</v>
      </c>
      <c r="T3" s="97" t="s">
        <v>28</v>
      </c>
      <c r="U3" s="15" t="s">
        <v>23</v>
      </c>
      <c r="V3" s="16" t="s">
        <v>15</v>
      </c>
      <c r="W3" s="16" t="s">
        <v>16</v>
      </c>
      <c r="X3" s="17" t="s">
        <v>17</v>
      </c>
      <c r="Y3" s="18" t="s">
        <v>24</v>
      </c>
      <c r="Z3" s="19" t="s">
        <v>25</v>
      </c>
      <c r="AA3" s="20" t="s">
        <v>26</v>
      </c>
      <c r="AB3" s="21" t="s">
        <v>27</v>
      </c>
      <c r="AC3" s="88"/>
      <c r="AD3" s="88"/>
    </row>
    <row r="4" spans="1:30" ht="12.75">
      <c r="A4" s="122">
        <v>1</v>
      </c>
      <c r="B4" s="89" t="s">
        <v>29</v>
      </c>
      <c r="C4" s="125">
        <v>4</v>
      </c>
      <c r="D4" s="125">
        <v>4</v>
      </c>
      <c r="E4" s="23">
        <v>5</v>
      </c>
      <c r="F4" s="125">
        <v>4</v>
      </c>
      <c r="G4" s="125">
        <v>4</v>
      </c>
      <c r="H4" s="23">
        <v>5</v>
      </c>
      <c r="I4" s="125">
        <v>4</v>
      </c>
      <c r="J4" s="23">
        <v>5</v>
      </c>
      <c r="K4" s="125">
        <v>4</v>
      </c>
      <c r="L4" s="125">
        <v>4</v>
      </c>
      <c r="M4" s="23">
        <v>5</v>
      </c>
      <c r="N4" s="23">
        <v>5</v>
      </c>
      <c r="O4" s="23">
        <v>5</v>
      </c>
      <c r="P4" s="23">
        <v>5</v>
      </c>
      <c r="Q4" s="125">
        <v>4</v>
      </c>
      <c r="R4" s="23">
        <v>5</v>
      </c>
      <c r="S4" s="125">
        <v>4</v>
      </c>
      <c r="T4" s="123"/>
      <c r="U4" s="112">
        <f aca="true" t="shared" si="0" ref="U4:U22">(AB4+AA4+Z4)*100/17</f>
        <v>100</v>
      </c>
      <c r="V4" s="25">
        <f aca="true" t="shared" si="1" ref="V4:V22">(AB4+AA4)/17*100</f>
        <v>100</v>
      </c>
      <c r="W4" s="25">
        <f aca="true" t="shared" si="2" ref="W4:W22">(1*AB4+0.64*AA4+0.36*Z4+0.18*Y4)/17*100</f>
        <v>80.94117647058823</v>
      </c>
      <c r="X4" s="118">
        <f aca="true" t="shared" si="3" ref="X4:X22">(5*AB4+4*AA4+3*Z4+2*Y4)/17</f>
        <v>4.470588235294118</v>
      </c>
      <c r="Y4" s="27">
        <v>0</v>
      </c>
      <c r="Z4" s="28">
        <v>0</v>
      </c>
      <c r="AA4" s="29">
        <v>9</v>
      </c>
      <c r="AB4" s="30">
        <v>8</v>
      </c>
      <c r="AC4" s="88"/>
      <c r="AD4" s="88"/>
    </row>
    <row r="5" spans="1:30" ht="12.75">
      <c r="A5" s="90">
        <v>2</v>
      </c>
      <c r="B5" s="89" t="s">
        <v>45</v>
      </c>
      <c r="C5" s="31">
        <v>3</v>
      </c>
      <c r="D5" s="31">
        <v>3</v>
      </c>
      <c r="E5" s="31">
        <v>3</v>
      </c>
      <c r="F5" s="31">
        <v>3</v>
      </c>
      <c r="G5" s="31">
        <v>3</v>
      </c>
      <c r="H5" s="31">
        <v>3</v>
      </c>
      <c r="I5" s="31">
        <v>3</v>
      </c>
      <c r="J5" s="125">
        <v>4</v>
      </c>
      <c r="K5" s="31">
        <v>3</v>
      </c>
      <c r="L5" s="31">
        <v>3</v>
      </c>
      <c r="M5" s="31">
        <v>3</v>
      </c>
      <c r="N5" s="31">
        <v>3</v>
      </c>
      <c r="O5" s="31">
        <v>3</v>
      </c>
      <c r="P5" s="31">
        <v>3</v>
      </c>
      <c r="Q5" s="31">
        <v>3</v>
      </c>
      <c r="R5" s="31">
        <v>3</v>
      </c>
      <c r="S5" s="31">
        <v>3</v>
      </c>
      <c r="T5" s="78"/>
      <c r="U5" s="112">
        <f t="shared" si="0"/>
        <v>100</v>
      </c>
      <c r="V5" s="25">
        <f t="shared" si="1"/>
        <v>5.88235294117647</v>
      </c>
      <c r="W5" s="25">
        <f t="shared" si="2"/>
        <v>37.64705882352941</v>
      </c>
      <c r="X5" s="118">
        <f t="shared" si="3"/>
        <v>3.0588235294117645</v>
      </c>
      <c r="Y5" s="27">
        <v>0</v>
      </c>
      <c r="Z5" s="28">
        <v>16</v>
      </c>
      <c r="AA5" s="29">
        <v>1</v>
      </c>
      <c r="AB5" s="30">
        <v>0</v>
      </c>
      <c r="AC5" s="88"/>
      <c r="AD5" s="88"/>
    </row>
    <row r="6" spans="1:30" ht="12.75">
      <c r="A6" s="122">
        <v>3</v>
      </c>
      <c r="B6" s="89" t="s">
        <v>30</v>
      </c>
      <c r="C6" s="125">
        <v>4</v>
      </c>
      <c r="D6" s="125">
        <v>4</v>
      </c>
      <c r="E6" s="125">
        <v>4</v>
      </c>
      <c r="F6" s="125">
        <v>4</v>
      </c>
      <c r="G6" s="125">
        <v>4</v>
      </c>
      <c r="H6" s="125">
        <v>4</v>
      </c>
      <c r="I6" s="125">
        <v>4</v>
      </c>
      <c r="J6" s="125">
        <v>4</v>
      </c>
      <c r="K6" s="125">
        <v>4</v>
      </c>
      <c r="L6" s="125">
        <v>4</v>
      </c>
      <c r="M6" s="23">
        <v>5</v>
      </c>
      <c r="N6" s="23">
        <v>5</v>
      </c>
      <c r="O6" s="23">
        <v>5</v>
      </c>
      <c r="P6" s="23">
        <v>5</v>
      </c>
      <c r="Q6" s="125">
        <v>4</v>
      </c>
      <c r="R6" s="23">
        <v>5</v>
      </c>
      <c r="S6" s="125">
        <v>4</v>
      </c>
      <c r="T6" s="78"/>
      <c r="U6" s="112">
        <f t="shared" si="0"/>
        <v>100</v>
      </c>
      <c r="V6" s="25">
        <f t="shared" si="1"/>
        <v>100</v>
      </c>
      <c r="W6" s="25">
        <f t="shared" si="2"/>
        <v>74.58823529411764</v>
      </c>
      <c r="X6" s="118">
        <f t="shared" si="3"/>
        <v>4.294117647058823</v>
      </c>
      <c r="Y6" s="27">
        <v>0</v>
      </c>
      <c r="Z6" s="28">
        <v>0</v>
      </c>
      <c r="AA6" s="29">
        <v>12</v>
      </c>
      <c r="AB6" s="30">
        <v>5</v>
      </c>
      <c r="AC6" s="88"/>
      <c r="AD6" s="88"/>
    </row>
    <row r="7" spans="1:30" ht="12.75">
      <c r="A7" s="122">
        <v>4</v>
      </c>
      <c r="B7" s="89" t="s">
        <v>31</v>
      </c>
      <c r="C7" s="125">
        <v>4</v>
      </c>
      <c r="D7" s="23">
        <v>5</v>
      </c>
      <c r="E7" s="125">
        <v>4</v>
      </c>
      <c r="F7" s="23">
        <v>5</v>
      </c>
      <c r="G7" s="125">
        <v>4</v>
      </c>
      <c r="H7" s="23">
        <v>5</v>
      </c>
      <c r="I7" s="125">
        <v>4</v>
      </c>
      <c r="J7" s="23">
        <v>5</v>
      </c>
      <c r="K7" s="125">
        <v>4</v>
      </c>
      <c r="L7" s="23">
        <v>5</v>
      </c>
      <c r="M7" s="125">
        <v>4</v>
      </c>
      <c r="N7" s="125">
        <v>4</v>
      </c>
      <c r="O7" s="125">
        <v>4</v>
      </c>
      <c r="P7" s="125">
        <v>4</v>
      </c>
      <c r="Q7" s="125">
        <v>4</v>
      </c>
      <c r="R7" s="23">
        <v>5</v>
      </c>
      <c r="S7" s="23">
        <v>5</v>
      </c>
      <c r="T7" s="78"/>
      <c r="U7" s="112">
        <f t="shared" si="0"/>
        <v>100</v>
      </c>
      <c r="V7" s="25">
        <f t="shared" si="1"/>
        <v>100</v>
      </c>
      <c r="W7" s="25">
        <f t="shared" si="2"/>
        <v>78.82352941176471</v>
      </c>
      <c r="X7" s="118">
        <f t="shared" si="3"/>
        <v>4.411764705882353</v>
      </c>
      <c r="Y7" s="27">
        <v>0</v>
      </c>
      <c r="Z7" s="28">
        <v>0</v>
      </c>
      <c r="AA7" s="29">
        <v>10</v>
      </c>
      <c r="AB7" s="30">
        <v>7</v>
      </c>
      <c r="AC7" s="88"/>
      <c r="AD7" s="88"/>
    </row>
    <row r="8" spans="1:30" ht="12.75">
      <c r="A8" s="90">
        <v>5</v>
      </c>
      <c r="B8" s="89" t="s">
        <v>32</v>
      </c>
      <c r="C8" s="31">
        <v>3</v>
      </c>
      <c r="D8" s="125">
        <v>4</v>
      </c>
      <c r="E8" s="125">
        <v>4</v>
      </c>
      <c r="F8" s="125">
        <v>4</v>
      </c>
      <c r="G8" s="125">
        <v>4</v>
      </c>
      <c r="H8" s="125">
        <v>4</v>
      </c>
      <c r="I8" s="125">
        <v>4</v>
      </c>
      <c r="J8" s="125">
        <v>4</v>
      </c>
      <c r="K8" s="31">
        <v>3</v>
      </c>
      <c r="L8" s="23">
        <v>5</v>
      </c>
      <c r="M8" s="23">
        <v>5</v>
      </c>
      <c r="N8" s="23">
        <v>5</v>
      </c>
      <c r="O8" s="23">
        <v>5</v>
      </c>
      <c r="P8" s="125">
        <v>4</v>
      </c>
      <c r="Q8" s="125">
        <v>4</v>
      </c>
      <c r="R8" s="23">
        <v>5</v>
      </c>
      <c r="S8" s="125">
        <v>4</v>
      </c>
      <c r="T8" s="78"/>
      <c r="U8" s="112">
        <f t="shared" si="0"/>
        <v>100</v>
      </c>
      <c r="V8" s="25">
        <f t="shared" si="1"/>
        <v>88.23529411764706</v>
      </c>
      <c r="W8" s="25">
        <f t="shared" si="2"/>
        <v>71.29411764705883</v>
      </c>
      <c r="X8" s="118">
        <f t="shared" si="3"/>
        <v>4.176470588235294</v>
      </c>
      <c r="Y8" s="27">
        <v>0</v>
      </c>
      <c r="Z8" s="28">
        <v>2</v>
      </c>
      <c r="AA8" s="29">
        <v>10</v>
      </c>
      <c r="AB8" s="30">
        <v>5</v>
      </c>
      <c r="AC8" s="88"/>
      <c r="AD8" s="88"/>
    </row>
    <row r="9" spans="1:30" ht="12.75">
      <c r="A9" s="90">
        <v>6</v>
      </c>
      <c r="B9" s="89" t="s">
        <v>33</v>
      </c>
      <c r="C9" s="31">
        <v>3</v>
      </c>
      <c r="D9" s="125">
        <v>4</v>
      </c>
      <c r="E9" s="31">
        <v>3</v>
      </c>
      <c r="F9" s="31">
        <v>3</v>
      </c>
      <c r="G9" s="31">
        <v>3</v>
      </c>
      <c r="H9" s="31">
        <v>3</v>
      </c>
      <c r="I9" s="31">
        <v>3</v>
      </c>
      <c r="J9" s="125">
        <v>4</v>
      </c>
      <c r="K9" s="31">
        <v>3</v>
      </c>
      <c r="L9" s="31">
        <v>3</v>
      </c>
      <c r="M9" s="31">
        <v>3</v>
      </c>
      <c r="N9" s="125">
        <v>4</v>
      </c>
      <c r="O9" s="125">
        <v>4</v>
      </c>
      <c r="P9" s="125">
        <v>4</v>
      </c>
      <c r="Q9" s="125">
        <v>4</v>
      </c>
      <c r="R9" s="125">
        <v>4</v>
      </c>
      <c r="S9" s="31">
        <v>3</v>
      </c>
      <c r="T9" s="78"/>
      <c r="U9" s="112">
        <f t="shared" si="0"/>
        <v>100</v>
      </c>
      <c r="V9" s="25">
        <f t="shared" si="1"/>
        <v>41.17647058823529</v>
      </c>
      <c r="W9" s="25">
        <f t="shared" si="2"/>
        <v>47.529411764705884</v>
      </c>
      <c r="X9" s="118">
        <f t="shared" si="3"/>
        <v>3.411764705882353</v>
      </c>
      <c r="Y9" s="27">
        <v>0</v>
      </c>
      <c r="Z9" s="28">
        <v>10</v>
      </c>
      <c r="AA9" s="29">
        <v>7</v>
      </c>
      <c r="AB9" s="30">
        <v>0</v>
      </c>
      <c r="AC9" s="88"/>
      <c r="AD9" s="88"/>
    </row>
    <row r="10" spans="1:30" ht="12.75">
      <c r="A10" s="90">
        <v>7</v>
      </c>
      <c r="B10" s="89" t="s">
        <v>34</v>
      </c>
      <c r="C10" s="31">
        <v>3</v>
      </c>
      <c r="D10" s="31">
        <v>3</v>
      </c>
      <c r="E10" s="125">
        <v>4</v>
      </c>
      <c r="F10" s="31">
        <v>3</v>
      </c>
      <c r="G10" s="31">
        <v>3</v>
      </c>
      <c r="H10" s="31">
        <v>3</v>
      </c>
      <c r="I10" s="31">
        <v>3</v>
      </c>
      <c r="J10" s="31">
        <v>3</v>
      </c>
      <c r="K10" s="125">
        <v>4</v>
      </c>
      <c r="L10" s="31">
        <v>3</v>
      </c>
      <c r="M10" s="125">
        <v>4</v>
      </c>
      <c r="N10" s="125">
        <v>4</v>
      </c>
      <c r="O10" s="31">
        <v>3</v>
      </c>
      <c r="P10" s="31">
        <v>3</v>
      </c>
      <c r="Q10" s="31">
        <v>3</v>
      </c>
      <c r="R10" s="125">
        <v>4</v>
      </c>
      <c r="S10" s="31">
        <v>3</v>
      </c>
      <c r="T10" s="78"/>
      <c r="U10" s="112">
        <f t="shared" si="0"/>
        <v>100</v>
      </c>
      <c r="V10" s="25">
        <f t="shared" si="1"/>
        <v>29.411764705882355</v>
      </c>
      <c r="W10" s="25">
        <f t="shared" si="2"/>
        <v>44.23529411764706</v>
      </c>
      <c r="X10" s="118">
        <f t="shared" si="3"/>
        <v>3.2941176470588234</v>
      </c>
      <c r="Y10" s="27">
        <v>0</v>
      </c>
      <c r="Z10" s="28">
        <v>12</v>
      </c>
      <c r="AA10" s="29">
        <v>5</v>
      </c>
      <c r="AB10" s="30">
        <v>0</v>
      </c>
      <c r="AC10" s="88"/>
      <c r="AD10" s="88"/>
    </row>
    <row r="11" spans="1:30" ht="12.75">
      <c r="A11" s="90">
        <v>8</v>
      </c>
      <c r="B11" s="89" t="s">
        <v>35</v>
      </c>
      <c r="C11" s="31">
        <v>3</v>
      </c>
      <c r="D11" s="31">
        <v>3</v>
      </c>
      <c r="E11" s="31">
        <v>3</v>
      </c>
      <c r="F11" s="31">
        <v>3</v>
      </c>
      <c r="G11" s="31">
        <v>3</v>
      </c>
      <c r="H11" s="31">
        <v>3</v>
      </c>
      <c r="I11" s="31">
        <v>3</v>
      </c>
      <c r="J11" s="31">
        <v>3</v>
      </c>
      <c r="K11" s="31">
        <v>3</v>
      </c>
      <c r="L11" s="31">
        <v>3</v>
      </c>
      <c r="M11" s="31">
        <v>3</v>
      </c>
      <c r="N11" s="31">
        <v>3</v>
      </c>
      <c r="O11" s="125">
        <v>4</v>
      </c>
      <c r="P11" s="31">
        <v>3</v>
      </c>
      <c r="Q11" s="31">
        <v>3</v>
      </c>
      <c r="R11" s="125">
        <v>4</v>
      </c>
      <c r="S11" s="31">
        <v>3</v>
      </c>
      <c r="T11" s="78"/>
      <c r="U11" s="112">
        <f t="shared" si="0"/>
        <v>100</v>
      </c>
      <c r="V11" s="25">
        <f t="shared" si="1"/>
        <v>11.76470588235294</v>
      </c>
      <c r="W11" s="25">
        <f t="shared" si="2"/>
        <v>39.294117647058826</v>
      </c>
      <c r="X11" s="118">
        <f t="shared" si="3"/>
        <v>3.1176470588235294</v>
      </c>
      <c r="Y11" s="27">
        <v>0</v>
      </c>
      <c r="Z11" s="28">
        <v>15</v>
      </c>
      <c r="AA11" s="29">
        <v>2</v>
      </c>
      <c r="AB11" s="30">
        <v>0</v>
      </c>
      <c r="AC11" s="88"/>
      <c r="AD11" s="88"/>
    </row>
    <row r="12" spans="1:30" ht="12.75" customHeight="1">
      <c r="A12" s="122">
        <v>9</v>
      </c>
      <c r="B12" s="98" t="s">
        <v>46</v>
      </c>
      <c r="C12" s="125">
        <v>4</v>
      </c>
      <c r="D12" s="23">
        <v>5</v>
      </c>
      <c r="E12" s="125">
        <v>4</v>
      </c>
      <c r="F12" s="23">
        <v>5</v>
      </c>
      <c r="G12" s="125">
        <v>4</v>
      </c>
      <c r="H12" s="125">
        <v>4</v>
      </c>
      <c r="I12" s="125">
        <v>4</v>
      </c>
      <c r="J12" s="23">
        <v>5</v>
      </c>
      <c r="K12" s="125">
        <v>4</v>
      </c>
      <c r="L12" s="125">
        <v>4</v>
      </c>
      <c r="M12" s="23">
        <v>5</v>
      </c>
      <c r="N12" s="23">
        <v>5</v>
      </c>
      <c r="O12" s="23">
        <v>5</v>
      </c>
      <c r="P12" s="125">
        <v>4</v>
      </c>
      <c r="Q12" s="125">
        <v>4</v>
      </c>
      <c r="R12" s="23">
        <v>5</v>
      </c>
      <c r="S12" s="23">
        <v>5</v>
      </c>
      <c r="T12" s="78"/>
      <c r="U12" s="112">
        <f t="shared" si="0"/>
        <v>100</v>
      </c>
      <c r="V12" s="25">
        <f t="shared" si="1"/>
        <v>100</v>
      </c>
      <c r="W12" s="25">
        <f t="shared" si="2"/>
        <v>80.94117647058823</v>
      </c>
      <c r="X12" s="118">
        <f t="shared" si="3"/>
        <v>4.470588235294118</v>
      </c>
      <c r="Y12" s="27">
        <v>0</v>
      </c>
      <c r="Z12" s="28">
        <v>0</v>
      </c>
      <c r="AA12" s="29">
        <v>9</v>
      </c>
      <c r="AB12" s="30">
        <v>8</v>
      </c>
      <c r="AC12" s="88"/>
      <c r="AD12" s="88"/>
    </row>
    <row r="13" spans="1:30" ht="12.75">
      <c r="A13" s="90">
        <v>10</v>
      </c>
      <c r="B13" s="89" t="s">
        <v>36</v>
      </c>
      <c r="C13" s="125">
        <v>4</v>
      </c>
      <c r="D13" s="23">
        <v>5</v>
      </c>
      <c r="E13" s="125">
        <v>4</v>
      </c>
      <c r="F13" s="31">
        <v>3</v>
      </c>
      <c r="G13" s="31">
        <v>3</v>
      </c>
      <c r="H13" s="126">
        <v>4</v>
      </c>
      <c r="I13" s="125">
        <v>4</v>
      </c>
      <c r="J13" s="125">
        <v>4</v>
      </c>
      <c r="K13" s="126">
        <v>4</v>
      </c>
      <c r="L13" s="31">
        <v>3</v>
      </c>
      <c r="M13" s="125">
        <v>4</v>
      </c>
      <c r="N13" s="125">
        <v>4</v>
      </c>
      <c r="O13" s="126">
        <v>4</v>
      </c>
      <c r="P13" s="126">
        <v>4</v>
      </c>
      <c r="Q13" s="126">
        <v>4</v>
      </c>
      <c r="R13" s="125">
        <v>4</v>
      </c>
      <c r="S13" s="126">
        <v>4</v>
      </c>
      <c r="T13" s="38"/>
      <c r="U13" s="112">
        <f t="shared" si="0"/>
        <v>100</v>
      </c>
      <c r="V13" s="25">
        <f t="shared" si="1"/>
        <v>82.35294117647058</v>
      </c>
      <c r="W13" s="25">
        <f t="shared" si="2"/>
        <v>61.1764705882353</v>
      </c>
      <c r="X13" s="118">
        <f t="shared" si="3"/>
        <v>3.8823529411764706</v>
      </c>
      <c r="Y13" s="27">
        <v>0</v>
      </c>
      <c r="Z13" s="28">
        <v>3</v>
      </c>
      <c r="AA13" s="29">
        <v>13</v>
      </c>
      <c r="AB13" s="30">
        <v>1</v>
      </c>
      <c r="AC13" s="88"/>
      <c r="AD13" s="88"/>
    </row>
    <row r="14" spans="1:30" ht="12.75">
      <c r="A14" s="90">
        <v>11</v>
      </c>
      <c r="B14" s="89" t="s">
        <v>37</v>
      </c>
      <c r="C14" s="31">
        <v>3</v>
      </c>
      <c r="D14" s="125">
        <v>4</v>
      </c>
      <c r="E14" s="125">
        <v>4</v>
      </c>
      <c r="F14" s="31">
        <v>3</v>
      </c>
      <c r="G14" s="31">
        <v>3</v>
      </c>
      <c r="H14" s="34">
        <v>3</v>
      </c>
      <c r="I14" s="34">
        <v>3</v>
      </c>
      <c r="J14" s="126">
        <v>4</v>
      </c>
      <c r="K14" s="34">
        <v>3</v>
      </c>
      <c r="L14" s="34">
        <v>3</v>
      </c>
      <c r="M14" s="125">
        <v>4</v>
      </c>
      <c r="N14" s="125">
        <v>4</v>
      </c>
      <c r="O14" s="126">
        <v>4</v>
      </c>
      <c r="P14" s="37">
        <v>5</v>
      </c>
      <c r="Q14" s="126">
        <v>4</v>
      </c>
      <c r="R14" s="126">
        <v>4</v>
      </c>
      <c r="S14" s="126">
        <v>4</v>
      </c>
      <c r="T14" s="38"/>
      <c r="U14" s="112">
        <f t="shared" si="0"/>
        <v>100</v>
      </c>
      <c r="V14" s="25">
        <f t="shared" si="1"/>
        <v>58.82352941176471</v>
      </c>
      <c r="W14" s="25">
        <f t="shared" si="2"/>
        <v>54.58823529411765</v>
      </c>
      <c r="X14" s="118">
        <f t="shared" si="3"/>
        <v>3.6470588235294117</v>
      </c>
      <c r="Y14" s="27">
        <v>0</v>
      </c>
      <c r="Z14" s="28">
        <v>7</v>
      </c>
      <c r="AA14" s="29">
        <v>9</v>
      </c>
      <c r="AB14" s="30">
        <v>1</v>
      </c>
      <c r="AC14" s="88"/>
      <c r="AD14" s="88"/>
    </row>
    <row r="15" spans="1:30" ht="12.75">
      <c r="A15" s="90">
        <v>12</v>
      </c>
      <c r="B15" s="89" t="s">
        <v>38</v>
      </c>
      <c r="C15" s="31">
        <v>3</v>
      </c>
      <c r="D15" s="31">
        <v>3</v>
      </c>
      <c r="E15" s="31">
        <v>3</v>
      </c>
      <c r="F15" s="31">
        <v>3</v>
      </c>
      <c r="G15" s="31">
        <v>3</v>
      </c>
      <c r="H15" s="34">
        <v>3</v>
      </c>
      <c r="I15" s="34">
        <v>3</v>
      </c>
      <c r="J15" s="34">
        <v>3</v>
      </c>
      <c r="K15" s="34">
        <v>3</v>
      </c>
      <c r="L15" s="34">
        <v>3</v>
      </c>
      <c r="M15" s="31">
        <v>3</v>
      </c>
      <c r="N15" s="125">
        <v>4</v>
      </c>
      <c r="O15" s="126">
        <v>4</v>
      </c>
      <c r="P15" s="34">
        <v>3</v>
      </c>
      <c r="Q15" s="126">
        <v>4</v>
      </c>
      <c r="R15" s="37">
        <v>5</v>
      </c>
      <c r="S15" s="34">
        <v>3</v>
      </c>
      <c r="T15" s="38"/>
      <c r="U15" s="112">
        <f t="shared" si="0"/>
        <v>100</v>
      </c>
      <c r="V15" s="25">
        <f t="shared" si="1"/>
        <v>23.52941176470588</v>
      </c>
      <c r="W15" s="25">
        <f t="shared" si="2"/>
        <v>44.705882352941174</v>
      </c>
      <c r="X15" s="118">
        <f t="shared" si="3"/>
        <v>3.2941176470588234</v>
      </c>
      <c r="Y15" s="27">
        <v>0</v>
      </c>
      <c r="Z15" s="28">
        <v>13</v>
      </c>
      <c r="AA15" s="29">
        <v>3</v>
      </c>
      <c r="AB15" s="30">
        <v>1</v>
      </c>
      <c r="AC15" s="88"/>
      <c r="AD15" s="88"/>
    </row>
    <row r="16" spans="1:30" ht="12.75">
      <c r="A16" s="90">
        <v>13</v>
      </c>
      <c r="B16" s="89" t="s">
        <v>39</v>
      </c>
      <c r="C16" s="31">
        <v>3</v>
      </c>
      <c r="D16" s="126">
        <v>4</v>
      </c>
      <c r="E16" s="34">
        <v>3</v>
      </c>
      <c r="F16" s="31">
        <v>3</v>
      </c>
      <c r="G16" s="31">
        <v>3</v>
      </c>
      <c r="H16" s="34">
        <v>3</v>
      </c>
      <c r="I16" s="34">
        <v>3</v>
      </c>
      <c r="J16" s="34">
        <v>3</v>
      </c>
      <c r="K16" s="34">
        <v>3</v>
      </c>
      <c r="L16" s="34">
        <v>3</v>
      </c>
      <c r="M16" s="34">
        <v>3</v>
      </c>
      <c r="N16" s="125">
        <v>4</v>
      </c>
      <c r="O16" s="126">
        <v>4</v>
      </c>
      <c r="P16" s="34">
        <v>3</v>
      </c>
      <c r="Q16" s="126">
        <v>4</v>
      </c>
      <c r="R16" s="37">
        <v>5</v>
      </c>
      <c r="S16" s="34">
        <v>3</v>
      </c>
      <c r="T16" s="38"/>
      <c r="U16" s="112">
        <f t="shared" si="0"/>
        <v>100</v>
      </c>
      <c r="V16" s="25">
        <f t="shared" si="1"/>
        <v>29.411764705882355</v>
      </c>
      <c r="W16" s="25">
        <f t="shared" si="2"/>
        <v>46.352941176470594</v>
      </c>
      <c r="X16" s="118">
        <f t="shared" si="3"/>
        <v>3.3529411764705883</v>
      </c>
      <c r="Y16" s="27">
        <v>0</v>
      </c>
      <c r="Z16" s="28">
        <v>12</v>
      </c>
      <c r="AA16" s="29">
        <v>4</v>
      </c>
      <c r="AB16" s="30">
        <v>1</v>
      </c>
      <c r="AC16" s="88"/>
      <c r="AD16" s="88"/>
    </row>
    <row r="17" spans="1:30" ht="12.75">
      <c r="A17" s="90">
        <v>14</v>
      </c>
      <c r="B17" s="89" t="s">
        <v>40</v>
      </c>
      <c r="C17" s="31">
        <v>3</v>
      </c>
      <c r="D17" s="37">
        <v>5</v>
      </c>
      <c r="E17" s="126">
        <v>4</v>
      </c>
      <c r="F17" s="31">
        <v>3</v>
      </c>
      <c r="G17" s="31">
        <v>3</v>
      </c>
      <c r="H17" s="37">
        <v>5</v>
      </c>
      <c r="I17" s="126">
        <v>4</v>
      </c>
      <c r="J17" s="37">
        <v>5</v>
      </c>
      <c r="K17" s="37">
        <v>5</v>
      </c>
      <c r="L17" s="126">
        <v>4</v>
      </c>
      <c r="M17" s="126">
        <v>4</v>
      </c>
      <c r="N17" s="125">
        <v>4</v>
      </c>
      <c r="O17" s="126">
        <v>4</v>
      </c>
      <c r="P17" s="37">
        <v>5</v>
      </c>
      <c r="Q17" s="126">
        <v>4</v>
      </c>
      <c r="R17" s="37">
        <v>5</v>
      </c>
      <c r="S17" s="126">
        <v>4</v>
      </c>
      <c r="T17" s="38"/>
      <c r="U17" s="112">
        <f t="shared" si="0"/>
        <v>100</v>
      </c>
      <c r="V17" s="25">
        <f t="shared" si="1"/>
        <v>82.35294117647058</v>
      </c>
      <c r="W17" s="25">
        <f t="shared" si="2"/>
        <v>71.76470588235296</v>
      </c>
      <c r="X17" s="118">
        <f t="shared" si="3"/>
        <v>4.176470588235294</v>
      </c>
      <c r="Y17" s="27">
        <v>0</v>
      </c>
      <c r="Z17" s="28">
        <v>3</v>
      </c>
      <c r="AA17" s="29">
        <v>8</v>
      </c>
      <c r="AB17" s="30">
        <v>6</v>
      </c>
      <c r="AC17" s="88"/>
      <c r="AD17" s="88"/>
    </row>
    <row r="18" spans="1:30" ht="12.75">
      <c r="A18" s="89">
        <v>15</v>
      </c>
      <c r="B18" s="89" t="s">
        <v>41</v>
      </c>
      <c r="C18" s="125">
        <v>4</v>
      </c>
      <c r="D18" s="23">
        <v>5</v>
      </c>
      <c r="E18" s="125">
        <v>4</v>
      </c>
      <c r="F18" s="31">
        <v>3</v>
      </c>
      <c r="G18" s="31">
        <v>3</v>
      </c>
      <c r="H18" s="125">
        <v>4</v>
      </c>
      <c r="I18" s="125">
        <v>4</v>
      </c>
      <c r="J18" s="125">
        <v>4</v>
      </c>
      <c r="K18" s="31">
        <v>3</v>
      </c>
      <c r="L18" s="23">
        <v>5</v>
      </c>
      <c r="M18" s="37">
        <v>5</v>
      </c>
      <c r="N18" s="37">
        <v>5</v>
      </c>
      <c r="O18" s="37">
        <v>5</v>
      </c>
      <c r="P18" s="126">
        <v>4</v>
      </c>
      <c r="Q18" s="126">
        <v>4</v>
      </c>
      <c r="R18" s="37">
        <v>5</v>
      </c>
      <c r="S18" s="126">
        <v>4</v>
      </c>
      <c r="T18" s="38"/>
      <c r="U18" s="112">
        <f t="shared" si="0"/>
        <v>100</v>
      </c>
      <c r="V18" s="25">
        <f t="shared" si="1"/>
        <v>82.35294117647058</v>
      </c>
      <c r="W18" s="25">
        <f t="shared" si="2"/>
        <v>71.76470588235296</v>
      </c>
      <c r="X18" s="118">
        <f t="shared" si="3"/>
        <v>4.176470588235294</v>
      </c>
      <c r="Y18" s="27">
        <v>0</v>
      </c>
      <c r="Z18" s="28">
        <v>3</v>
      </c>
      <c r="AA18" s="29">
        <v>8</v>
      </c>
      <c r="AB18" s="30">
        <v>6</v>
      </c>
      <c r="AC18" s="88"/>
      <c r="AD18" s="88"/>
    </row>
    <row r="19" spans="1:30" ht="12.75">
      <c r="A19" s="90">
        <v>16</v>
      </c>
      <c r="B19" s="89" t="s">
        <v>42</v>
      </c>
      <c r="C19" s="31">
        <v>3</v>
      </c>
      <c r="D19" s="125">
        <v>4</v>
      </c>
      <c r="E19" s="34">
        <v>3</v>
      </c>
      <c r="F19" s="31">
        <v>3</v>
      </c>
      <c r="G19" s="31">
        <v>3</v>
      </c>
      <c r="H19" s="34">
        <v>3</v>
      </c>
      <c r="I19" s="31">
        <v>3</v>
      </c>
      <c r="J19" s="125">
        <v>4</v>
      </c>
      <c r="K19" s="125">
        <v>4</v>
      </c>
      <c r="L19" s="126">
        <v>4</v>
      </c>
      <c r="M19" s="34">
        <v>3</v>
      </c>
      <c r="N19" s="34">
        <v>3</v>
      </c>
      <c r="O19" s="34">
        <v>3</v>
      </c>
      <c r="P19" s="34">
        <v>3</v>
      </c>
      <c r="Q19" s="126">
        <v>4</v>
      </c>
      <c r="R19" s="126">
        <v>4</v>
      </c>
      <c r="S19" s="126">
        <v>4</v>
      </c>
      <c r="T19" s="38"/>
      <c r="U19" s="112">
        <f t="shared" si="0"/>
        <v>100</v>
      </c>
      <c r="V19" s="25">
        <f t="shared" si="1"/>
        <v>41.17647058823529</v>
      </c>
      <c r="W19" s="25">
        <f t="shared" si="2"/>
        <v>47.529411764705884</v>
      </c>
      <c r="X19" s="118">
        <f t="shared" si="3"/>
        <v>3.411764705882353</v>
      </c>
      <c r="Y19" s="27">
        <v>0</v>
      </c>
      <c r="Z19" s="28">
        <v>10</v>
      </c>
      <c r="AA19" s="29">
        <v>7</v>
      </c>
      <c r="AB19" s="30">
        <v>0</v>
      </c>
      <c r="AC19" s="88"/>
      <c r="AD19" s="88"/>
    </row>
    <row r="20" spans="1:30" ht="12.75">
      <c r="A20" s="89">
        <v>17</v>
      </c>
      <c r="B20" s="89" t="s">
        <v>43</v>
      </c>
      <c r="C20" s="125">
        <v>4</v>
      </c>
      <c r="D20" s="23">
        <v>5</v>
      </c>
      <c r="E20" s="126">
        <v>4</v>
      </c>
      <c r="F20" s="31">
        <v>3</v>
      </c>
      <c r="G20" s="31">
        <v>3</v>
      </c>
      <c r="H20" s="34">
        <v>3</v>
      </c>
      <c r="I20" s="125">
        <v>4</v>
      </c>
      <c r="J20" s="125">
        <v>4</v>
      </c>
      <c r="K20" s="31">
        <v>3</v>
      </c>
      <c r="L20" s="126">
        <v>4</v>
      </c>
      <c r="M20" s="126">
        <v>4</v>
      </c>
      <c r="N20" s="126">
        <v>4</v>
      </c>
      <c r="O20" s="126">
        <v>4</v>
      </c>
      <c r="P20" s="37">
        <v>5</v>
      </c>
      <c r="Q20" s="126">
        <v>4</v>
      </c>
      <c r="R20" s="126">
        <v>4</v>
      </c>
      <c r="S20" s="126">
        <v>4</v>
      </c>
      <c r="T20" s="38"/>
      <c r="U20" s="112">
        <f t="shared" si="0"/>
        <v>100</v>
      </c>
      <c r="V20" s="25">
        <f t="shared" si="1"/>
        <v>76.47058823529412</v>
      </c>
      <c r="W20" s="25">
        <f t="shared" si="2"/>
        <v>61.6470588235294</v>
      </c>
      <c r="X20" s="118">
        <f t="shared" si="3"/>
        <v>3.8823529411764706</v>
      </c>
      <c r="Y20" s="27">
        <v>0</v>
      </c>
      <c r="Z20" s="28">
        <v>4</v>
      </c>
      <c r="AA20" s="29">
        <v>11</v>
      </c>
      <c r="AB20" s="30">
        <v>2</v>
      </c>
      <c r="AC20" s="88"/>
      <c r="AD20" s="88"/>
    </row>
    <row r="21" spans="1:30" ht="12.75">
      <c r="A21" s="122">
        <v>18</v>
      </c>
      <c r="B21" s="89" t="s">
        <v>47</v>
      </c>
      <c r="C21" s="23">
        <v>5</v>
      </c>
      <c r="D21" s="37">
        <v>5</v>
      </c>
      <c r="E21" s="37">
        <v>5</v>
      </c>
      <c r="F21" s="125">
        <v>4</v>
      </c>
      <c r="G21" s="125">
        <v>4</v>
      </c>
      <c r="H21" s="126">
        <v>4</v>
      </c>
      <c r="I21" s="126">
        <v>4</v>
      </c>
      <c r="J21" s="23">
        <v>5</v>
      </c>
      <c r="K21" s="126">
        <v>4</v>
      </c>
      <c r="L21" s="126">
        <v>4</v>
      </c>
      <c r="M21" s="126">
        <v>4</v>
      </c>
      <c r="N21" s="37">
        <v>5</v>
      </c>
      <c r="O21" s="37">
        <v>5</v>
      </c>
      <c r="P21" s="37">
        <v>5</v>
      </c>
      <c r="Q21" s="126">
        <v>4</v>
      </c>
      <c r="R21" s="37">
        <v>5</v>
      </c>
      <c r="S21" s="37">
        <v>5</v>
      </c>
      <c r="T21" s="38"/>
      <c r="U21" s="112">
        <f t="shared" si="0"/>
        <v>100</v>
      </c>
      <c r="V21" s="25">
        <f t="shared" si="1"/>
        <v>100</v>
      </c>
      <c r="W21" s="25">
        <f t="shared" si="2"/>
        <v>83.05882352941177</v>
      </c>
      <c r="X21" s="118">
        <f t="shared" si="3"/>
        <v>4.529411764705882</v>
      </c>
      <c r="Y21" s="27">
        <v>0</v>
      </c>
      <c r="Z21" s="28">
        <v>0</v>
      </c>
      <c r="AA21" s="29">
        <v>8</v>
      </c>
      <c r="AB21" s="30">
        <v>9</v>
      </c>
      <c r="AC21" s="88"/>
      <c r="AD21" s="88"/>
    </row>
    <row r="22" spans="1:30" ht="12.75">
      <c r="A22" s="89">
        <v>19</v>
      </c>
      <c r="B22" s="89" t="s">
        <v>44</v>
      </c>
      <c r="C22" s="31">
        <v>3</v>
      </c>
      <c r="D22" s="126">
        <v>4</v>
      </c>
      <c r="E22" s="126">
        <v>4</v>
      </c>
      <c r="F22" s="34">
        <v>3</v>
      </c>
      <c r="G22" s="31">
        <v>3</v>
      </c>
      <c r="H22" s="126">
        <v>4</v>
      </c>
      <c r="I22" s="126">
        <v>4</v>
      </c>
      <c r="J22" s="126">
        <v>4</v>
      </c>
      <c r="K22" s="126">
        <v>4</v>
      </c>
      <c r="L22" s="34">
        <v>3</v>
      </c>
      <c r="M22" s="34">
        <v>3</v>
      </c>
      <c r="N22" s="126">
        <v>4</v>
      </c>
      <c r="O22" s="126">
        <v>4</v>
      </c>
      <c r="P22" s="37">
        <v>5</v>
      </c>
      <c r="Q22" s="126">
        <v>4</v>
      </c>
      <c r="R22" s="126">
        <v>4</v>
      </c>
      <c r="S22" s="126">
        <v>4</v>
      </c>
      <c r="T22" s="124"/>
      <c r="U22" s="112">
        <f t="shared" si="0"/>
        <v>100</v>
      </c>
      <c r="V22" s="25">
        <f t="shared" si="1"/>
        <v>70.58823529411765</v>
      </c>
      <c r="W22" s="25">
        <f t="shared" si="2"/>
        <v>57.88235294117647</v>
      </c>
      <c r="X22" s="118">
        <f t="shared" si="3"/>
        <v>3.764705882352941</v>
      </c>
      <c r="Y22" s="27">
        <v>0</v>
      </c>
      <c r="Z22" s="28">
        <v>5</v>
      </c>
      <c r="AA22" s="29">
        <v>11</v>
      </c>
      <c r="AB22" s="30">
        <v>1</v>
      </c>
      <c r="AC22" s="88"/>
      <c r="AD22" s="88"/>
    </row>
    <row r="23" spans="1:30" ht="13.5" thickBot="1">
      <c r="A23" s="91">
        <v>20</v>
      </c>
      <c r="B23" s="114" t="s">
        <v>52</v>
      </c>
      <c r="C23" s="116">
        <v>3</v>
      </c>
      <c r="D23" s="116">
        <v>3</v>
      </c>
      <c r="E23" s="116">
        <v>3</v>
      </c>
      <c r="F23" s="116">
        <v>3</v>
      </c>
      <c r="G23" s="116">
        <v>3</v>
      </c>
      <c r="H23" s="116">
        <v>3</v>
      </c>
      <c r="I23" s="116">
        <v>3</v>
      </c>
      <c r="J23" s="116">
        <v>3</v>
      </c>
      <c r="K23" s="127">
        <v>2</v>
      </c>
      <c r="L23" s="116">
        <v>3</v>
      </c>
      <c r="M23" s="116">
        <v>3</v>
      </c>
      <c r="N23" s="128">
        <v>4</v>
      </c>
      <c r="O23" s="128">
        <v>4</v>
      </c>
      <c r="P23" s="117">
        <v>3</v>
      </c>
      <c r="Q23" s="117">
        <v>3</v>
      </c>
      <c r="R23" s="128">
        <v>4</v>
      </c>
      <c r="S23" s="117">
        <v>3</v>
      </c>
      <c r="T23" s="121"/>
      <c r="U23" s="112">
        <f>(AB23+AA23+Z23)*100/17</f>
        <v>94.11764705882354</v>
      </c>
      <c r="V23" s="25">
        <f>(AB23+AA23)/17*100</f>
        <v>23.52941176470588</v>
      </c>
      <c r="W23" s="25">
        <f>(1*AB23+0.64*AA23+0.36*Z23+0.18*Y23)/17*100</f>
        <v>41.529411764705884</v>
      </c>
      <c r="X23" s="118">
        <f>(5*AB23+4*AA23+3*Z23+2*Y23)/17</f>
        <v>3.176470588235294</v>
      </c>
      <c r="Y23" s="113">
        <v>1</v>
      </c>
      <c r="Z23" s="28">
        <v>12</v>
      </c>
      <c r="AA23" s="29">
        <v>4</v>
      </c>
      <c r="AB23" s="30">
        <v>0</v>
      </c>
      <c r="AC23" s="88"/>
      <c r="AD23" s="88"/>
    </row>
    <row r="24" spans="1:30" ht="42.75" thickBot="1" thickTop="1">
      <c r="A24" s="99"/>
      <c r="B24" s="42" t="s">
        <v>20</v>
      </c>
      <c r="C24" s="83">
        <f>AVERAGE(C4:C23)</f>
        <v>3.45</v>
      </c>
      <c r="D24" s="83">
        <f>AVERAGE(D4:D23)</f>
        <v>4.1</v>
      </c>
      <c r="E24" s="83">
        <f>AVERAGE(E4:E23)</f>
        <v>3.75</v>
      </c>
      <c r="F24" s="83">
        <f>AVERAGE(F4:F23)</f>
        <v>3.4</v>
      </c>
      <c r="G24" s="83">
        <f>AVERAGE(G4:G23)</f>
        <v>3.3</v>
      </c>
      <c r="H24" s="83">
        <f aca="true" t="shared" si="4" ref="H24:M24">AVERAGE(H4:H22)</f>
        <v>3.6842105263157894</v>
      </c>
      <c r="I24" s="83">
        <f t="shared" si="4"/>
        <v>3.5789473684210527</v>
      </c>
      <c r="J24" s="83">
        <f t="shared" si="4"/>
        <v>4.052631578947368</v>
      </c>
      <c r="K24" s="83">
        <f t="shared" si="4"/>
        <v>3.5789473684210527</v>
      </c>
      <c r="L24" s="83">
        <f t="shared" si="4"/>
        <v>3.6842105263157894</v>
      </c>
      <c r="M24" s="83">
        <f t="shared" si="4"/>
        <v>3.8947368421052633</v>
      </c>
      <c r="N24" s="83">
        <f>AVERAGE(N4:N23)</f>
        <v>4.15</v>
      </c>
      <c r="O24" s="83">
        <f>AVERAGE(O4:O22)</f>
        <v>4.157894736842105</v>
      </c>
      <c r="P24" s="83">
        <f>AVERAGE(P4:P23)</f>
        <v>4</v>
      </c>
      <c r="Q24" s="83">
        <f>AVERAGE(Q4:Q23)</f>
        <v>3.8</v>
      </c>
      <c r="R24" s="83">
        <f>AVERAGE(R4:R23)</f>
        <v>4.45</v>
      </c>
      <c r="S24" s="83">
        <f>AVERAGE(S4:S23)</f>
        <v>3.8</v>
      </c>
      <c r="T24" s="83" t="e">
        <f>AVERAGE(T4:T22)</f>
        <v>#DIV/0!</v>
      </c>
      <c r="U24" s="43">
        <f>AVERAGE(U4:U23)</f>
        <v>99.70588235294117</v>
      </c>
      <c r="V24" s="44">
        <f>AVERAGE(V4:V23)</f>
        <v>62.35294117647059</v>
      </c>
      <c r="W24" s="44">
        <f>AVERAGE(W4:W23)</f>
        <v>59.86470588235295</v>
      </c>
      <c r="X24" s="45">
        <f>AVERAGE(X4:X23)</f>
        <v>3.8</v>
      </c>
      <c r="Y24" s="46"/>
      <c r="Z24" s="47"/>
      <c r="AA24" s="48"/>
      <c r="AB24" s="49"/>
      <c r="AC24" s="88"/>
      <c r="AD24" s="88"/>
    </row>
    <row r="25" spans="1:30" ht="13.5" thickTop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100"/>
      <c r="V25" s="100"/>
      <c r="W25" s="100"/>
      <c r="X25" s="101"/>
      <c r="Y25" s="99"/>
      <c r="Z25" s="99"/>
      <c r="AA25" s="54"/>
      <c r="AB25" s="99"/>
      <c r="AC25" s="88"/>
      <c r="AD25" s="88"/>
    </row>
    <row r="26" spans="1:30" ht="12.7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100"/>
      <c r="V26" s="100"/>
      <c r="W26" s="100"/>
      <c r="X26" s="101"/>
      <c r="Y26" s="99"/>
      <c r="Z26" s="99"/>
      <c r="AA26" s="54"/>
      <c r="AB26" s="99"/>
      <c r="AC26" s="88"/>
      <c r="AD26" s="88"/>
    </row>
    <row r="27" spans="1:30" ht="12.7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100"/>
      <c r="V27" s="100"/>
      <c r="W27" s="100"/>
      <c r="X27" s="101"/>
      <c r="Y27" s="99"/>
      <c r="Z27" s="99"/>
      <c r="AA27" s="54"/>
      <c r="AB27" s="99"/>
      <c r="AC27" s="88"/>
      <c r="AD27" s="88"/>
    </row>
    <row r="28" spans="1:30" ht="12.75">
      <c r="A28" s="99"/>
      <c r="B28" s="99" t="s">
        <v>55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100"/>
      <c r="V28" s="100"/>
      <c r="W28" s="100"/>
      <c r="X28" s="101"/>
      <c r="Y28" s="99"/>
      <c r="Z28" s="99"/>
      <c r="AA28" s="54"/>
      <c r="AB28" s="99"/>
      <c r="AC28" s="88"/>
      <c r="AD28" s="88"/>
    </row>
    <row r="29" spans="1:30" ht="12.75">
      <c r="A29" s="99"/>
      <c r="B29" s="55" t="s">
        <v>18</v>
      </c>
      <c r="C29" s="56"/>
      <c r="D29" s="56"/>
      <c r="E29" s="57"/>
      <c r="F29" s="102"/>
      <c r="G29" s="103"/>
      <c r="H29" s="104">
        <v>1</v>
      </c>
      <c r="I29" s="105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100"/>
      <c r="V29" s="100"/>
      <c r="W29" s="100"/>
      <c r="X29" s="101"/>
      <c r="Y29" s="99"/>
      <c r="Z29" s="99"/>
      <c r="AA29" s="54"/>
      <c r="AB29" s="99"/>
      <c r="AC29" s="88"/>
      <c r="AD29" s="88"/>
    </row>
    <row r="30" spans="1:30" ht="12.75">
      <c r="A30" s="99"/>
      <c r="B30" s="61" t="s">
        <v>19</v>
      </c>
      <c r="C30" s="62"/>
      <c r="D30" s="62"/>
      <c r="E30" s="63"/>
      <c r="F30" s="99"/>
      <c r="G30" s="106"/>
      <c r="H30" s="107">
        <v>19</v>
      </c>
      <c r="I30" s="105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100"/>
      <c r="V30" s="100"/>
      <c r="W30" s="100"/>
      <c r="X30" s="101"/>
      <c r="Y30" s="99"/>
      <c r="Z30" s="99"/>
      <c r="AA30" s="54"/>
      <c r="AB30" s="99"/>
      <c r="AC30" s="88"/>
      <c r="AD30" s="88"/>
    </row>
    <row r="31" spans="1:30" ht="12.75">
      <c r="A31" s="99"/>
      <c r="B31" s="66" t="s">
        <v>21</v>
      </c>
      <c r="C31" s="62"/>
      <c r="D31" s="62"/>
      <c r="E31" s="67"/>
      <c r="F31" s="99"/>
      <c r="G31" s="106"/>
      <c r="H31" s="107">
        <v>5</v>
      </c>
      <c r="I31" s="105"/>
      <c r="J31" s="108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100"/>
      <c r="V31" s="100"/>
      <c r="W31" s="100"/>
      <c r="X31" s="101"/>
      <c r="Y31" s="99"/>
      <c r="Z31" s="99"/>
      <c r="AA31" s="54"/>
      <c r="AB31" s="99"/>
      <c r="AC31" s="88"/>
      <c r="AD31" s="88"/>
    </row>
    <row r="32" spans="1:30" ht="12.75">
      <c r="A32" s="99"/>
      <c r="B32" s="69" t="s">
        <v>23</v>
      </c>
      <c r="C32" s="70"/>
      <c r="D32" s="99"/>
      <c r="E32" s="99"/>
      <c r="F32" s="99"/>
      <c r="G32" s="106"/>
      <c r="H32" s="107">
        <f>(H30/20)*100</f>
        <v>95</v>
      </c>
      <c r="I32" s="105"/>
      <c r="J32" s="108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100"/>
      <c r="V32" s="100"/>
      <c r="W32" s="100"/>
      <c r="X32" s="101"/>
      <c r="Y32" s="99"/>
      <c r="Z32" s="99"/>
      <c r="AA32" s="54"/>
      <c r="AB32" s="99"/>
      <c r="AC32" s="88"/>
      <c r="AD32" s="88"/>
    </row>
    <row r="33" spans="1:30" ht="12.75">
      <c r="A33" s="99"/>
      <c r="B33" s="71" t="s">
        <v>15</v>
      </c>
      <c r="C33" s="72"/>
      <c r="D33" s="109"/>
      <c r="E33" s="109"/>
      <c r="F33" s="109"/>
      <c r="G33" s="110"/>
      <c r="H33" s="111">
        <f>H31/20*100</f>
        <v>25</v>
      </c>
      <c r="I33" s="105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100"/>
      <c r="V33" s="100"/>
      <c r="W33" s="100"/>
      <c r="X33" s="101"/>
      <c r="Y33" s="99"/>
      <c r="Z33" s="99"/>
      <c r="AA33" s="54"/>
      <c r="AB33" s="99"/>
      <c r="AC33" s="88"/>
      <c r="AD33" s="88"/>
    </row>
    <row r="34" spans="1:30" ht="12.7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100"/>
      <c r="V34" s="100"/>
      <c r="W34" s="100"/>
      <c r="X34" s="101"/>
      <c r="Y34" s="99"/>
      <c r="Z34" s="99"/>
      <c r="AA34" s="54"/>
      <c r="AB34" s="99"/>
      <c r="AC34" s="88"/>
      <c r="AD34" s="88"/>
    </row>
    <row r="35" spans="1:30" ht="12.7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</row>
    <row r="36" spans="1:30" ht="12.7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</row>
    <row r="37" spans="1:30" ht="12.7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</row>
    <row r="38" spans="1:30" ht="12.7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</row>
    <row r="39" spans="1:30" ht="12.7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</row>
    <row r="40" spans="1:30" ht="12.7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</row>
    <row r="41" spans="1:30" ht="12.7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</row>
    <row r="42" spans="1:30" ht="12.7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</row>
    <row r="43" spans="1:30" ht="12.7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</row>
    <row r="44" spans="1:30" ht="12.7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</row>
    <row r="45" spans="1:30" ht="12.7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</row>
    <row r="46" spans="1:30" ht="12.7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</row>
    <row r="47" spans="1:30" ht="12.7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</row>
    <row r="48" spans="1:30" ht="12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</row>
    <row r="49" spans="1:30" ht="12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</row>
    <row r="50" spans="1:30" ht="12.7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</row>
    <row r="51" spans="1:30" ht="12.7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</row>
    <row r="52" spans="1:30" ht="12.7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</row>
    <row r="53" spans="1:30" ht="12.7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</row>
    <row r="54" spans="1:30" ht="12.7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</row>
    <row r="55" spans="1:30" ht="12.7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</row>
    <row r="56" spans="1:30" ht="12.7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</row>
    <row r="57" spans="1:30" ht="12.7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</row>
    <row r="58" spans="1:30" ht="12.7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</row>
    <row r="59" spans="1:30" ht="12.7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</row>
    <row r="60" spans="1:30" ht="12.7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</row>
    <row r="61" spans="1:30" ht="12.7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</row>
    <row r="62" spans="1:30" ht="12.7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</row>
    <row r="63" spans="1:30" ht="12.7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</row>
    <row r="64" spans="1:30" ht="12.7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</row>
    <row r="65" spans="1:30" ht="12.7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</row>
    <row r="66" spans="1:30" ht="12.7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</row>
    <row r="67" spans="1:30" ht="12.7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</row>
    <row r="68" spans="1:30" ht="12.7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</row>
    <row r="69" spans="1:30" ht="12.7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</row>
    <row r="70" spans="1:30" ht="12.7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</row>
    <row r="71" spans="1:30" ht="12.7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</row>
    <row r="72" spans="1:30" ht="12.7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</row>
    <row r="73" spans="1:30" ht="12.7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</row>
    <row r="74" spans="1:30" ht="12.7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</row>
    <row r="75" spans="1:30" ht="12.7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</row>
    <row r="76" spans="1:30" ht="12.7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</row>
    <row r="77" spans="1:30" ht="12.7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pans="1:30" ht="12.7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</row>
    <row r="79" spans="1:30" ht="12.7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</row>
    <row r="80" spans="1:30" ht="12.7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</row>
    <row r="81" spans="1:30" ht="12.7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</row>
    <row r="82" spans="1:30" ht="12.7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</row>
    <row r="83" spans="1:30" ht="12.7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</row>
    <row r="84" spans="1:30" ht="12.7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</row>
    <row r="85" spans="1:30" ht="12.7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</row>
    <row r="86" spans="1:30" ht="12.7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</row>
    <row r="87" spans="1:30" ht="12.7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</row>
    <row r="88" spans="1:30" ht="12.7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</row>
    <row r="89" spans="1:30" ht="12.7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</row>
    <row r="90" spans="1:30" ht="12.7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</row>
    <row r="91" spans="1:30" ht="12.7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</row>
    <row r="92" spans="1:30" ht="12.7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</row>
    <row r="93" spans="1:30" ht="12.7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</row>
    <row r="94" spans="1:30" ht="12.7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</row>
    <row r="95" spans="1:30" ht="12.7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</row>
    <row r="96" spans="1:30" ht="12.7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</row>
    <row r="97" spans="1:30" ht="12.7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</row>
    <row r="98" spans="1:30" ht="12.7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</row>
    <row r="99" spans="1:30" ht="12.7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</row>
    <row r="100" spans="1:30" ht="12.7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</row>
    <row r="101" spans="1:30" ht="12.7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</row>
    <row r="102" spans="1:30" ht="12.7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</row>
    <row r="103" spans="1:30" ht="12.7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</row>
    <row r="104" spans="1:30" ht="12.7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</row>
    <row r="105" spans="1:30" ht="12.7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</row>
    <row r="106" spans="1:30" ht="12.7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</row>
    <row r="107" spans="1:30" ht="12.7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</row>
    <row r="108" spans="1:30" ht="12.7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</row>
    <row r="109" spans="1:30" ht="12.7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</row>
    <row r="110" spans="1:30" ht="12.7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</row>
    <row r="111" spans="1:30" ht="12.7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</row>
    <row r="112" spans="1:30" ht="12.7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</row>
    <row r="113" spans="1:30" ht="12.7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</row>
    <row r="114" spans="1:30" ht="12.7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</row>
    <row r="115" spans="1:30" ht="12.7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</row>
    <row r="116" spans="1:30" ht="12.7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</row>
    <row r="117" spans="1:30" ht="12.7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</row>
    <row r="118" spans="1:30" ht="12.7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</row>
    <row r="119" spans="1:30" ht="12.7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</row>
    <row r="120" spans="1:30" ht="12.7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</row>
    <row r="121" spans="1:30" ht="12.7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</row>
    <row r="122" spans="1:30" ht="12.7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</row>
    <row r="123" spans="1:30" ht="12.7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</row>
    <row r="124" spans="1:30" ht="12.7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</row>
    <row r="125" spans="1:30" ht="12.7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</row>
    <row r="126" spans="1:30" ht="12.7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</row>
    <row r="127" spans="1:30" ht="12.7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</row>
    <row r="128" spans="1:30" ht="12.7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</row>
    <row r="129" spans="1:30" ht="12.7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</row>
    <row r="130" spans="1:30" ht="12.7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</row>
    <row r="131" spans="1:30" ht="12.7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</row>
    <row r="132" spans="1:30" ht="12.7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</row>
    <row r="133" spans="1:30" ht="12.7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</row>
    <row r="134" spans="1:30" ht="12.7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</row>
    <row r="135" spans="1:30" ht="12.7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</row>
    <row r="136" spans="1:30" ht="12.75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</row>
    <row r="137" spans="1:30" ht="12.75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</row>
    <row r="138" spans="1:30" ht="12.75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</row>
    <row r="139" spans="1:30" ht="12.75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</row>
    <row r="140" spans="1:30" ht="12.75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</row>
    <row r="141" spans="1:30" ht="12.75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</row>
    <row r="142" spans="1:30" ht="12.75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</row>
    <row r="143" spans="1:30" ht="12.75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</row>
    <row r="144" spans="1:30" ht="12.75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</row>
    <row r="145" spans="1:30" ht="12.75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</row>
    <row r="146" spans="1:30" ht="12.75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</row>
    <row r="147" spans="1:30" ht="12.75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</row>
    <row r="148" spans="1:30" ht="12.75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</row>
    <row r="149" spans="1:30" ht="12.75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</row>
    <row r="150" spans="1:30" ht="12.75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</row>
    <row r="151" spans="1:30" ht="12.75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</row>
    <row r="152" spans="1:30" ht="12.75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</row>
    <row r="153" spans="1:30" ht="12.75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</row>
    <row r="154" spans="1:30" ht="12.75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</row>
    <row r="155" spans="1:30" ht="12.75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</row>
    <row r="156" spans="1:30" ht="12.75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</row>
    <row r="157" spans="1:30" ht="12.75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</row>
    <row r="158" spans="1:30" ht="12.75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</row>
    <row r="159" spans="1:30" ht="12.75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</row>
    <row r="160" spans="1:30" ht="12.75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</row>
    <row r="161" spans="1:30" ht="12.75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</row>
    <row r="162" spans="1:30" ht="12.75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</row>
    <row r="163" spans="1:30" ht="12.75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</row>
    <row r="164" spans="1:30" ht="12.75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</row>
    <row r="165" spans="1:30" ht="12.75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</row>
    <row r="166" spans="1:30" ht="12.75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</row>
    <row r="167" spans="1:30" ht="12.75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</row>
    <row r="168" spans="1:30" ht="12.75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</row>
    <row r="169" spans="1:30" ht="12.75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</row>
    <row r="170" spans="1:30" ht="12.75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</row>
    <row r="171" spans="1:30" ht="12.75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</row>
    <row r="172" spans="1:30" ht="12.75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</row>
    <row r="173" spans="1:30" ht="12.75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</row>
    <row r="174" spans="1:30" ht="12.75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</row>
    <row r="175" spans="1:30" ht="12.75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</row>
    <row r="176" spans="1:30" ht="12.75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</row>
    <row r="177" spans="1:30" ht="12.75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</row>
    <row r="178" spans="1:30" ht="12.75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</row>
    <row r="179" spans="1:30" ht="12.75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</row>
    <row r="180" spans="1:30" ht="12.75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</row>
    <row r="181" spans="1:30" ht="12.75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</row>
    <row r="182" spans="1:30" ht="12.75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</row>
    <row r="183" spans="1:30" ht="12.75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</row>
    <row r="184" spans="1:30" ht="12.75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</row>
    <row r="185" spans="1:30" ht="12.75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</row>
    <row r="186" spans="1:30" ht="12.75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</row>
    <row r="187" spans="1:30" ht="12.75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</row>
    <row r="188" spans="1:30" ht="12.75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</row>
    <row r="189" spans="1:30" ht="12.75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</row>
    <row r="190" spans="1:30" ht="12.75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</row>
    <row r="191" spans="1:30" ht="12.75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</row>
    <row r="192" spans="1:30" ht="12.75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</row>
    <row r="193" spans="1:30" ht="12.75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</row>
    <row r="194" spans="1:30" ht="12.75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</row>
    <row r="195" spans="1:30" ht="12.75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</row>
    <row r="196" spans="1:30" ht="12.75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</row>
    <row r="197" spans="1:30" ht="12.75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</row>
    <row r="198" spans="1:30" ht="12.75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</row>
    <row r="199" spans="1:30" ht="12.75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</row>
    <row r="200" spans="1:30" ht="12.75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</row>
    <row r="201" spans="1:30" ht="12.75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</row>
    <row r="202" spans="1:30" ht="12.75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</row>
    <row r="203" spans="1:30" ht="12.75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</row>
    <row r="204" spans="1:30" ht="12.75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</row>
    <row r="205" spans="1:30" ht="12.75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</row>
    <row r="206" spans="1:30" ht="12.75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</row>
    <row r="207" spans="1:30" ht="12.75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</row>
    <row r="208" spans="1:30" ht="12.75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</row>
    <row r="209" spans="1:30" ht="12.75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cp:lastPrinted>2008-03-20T11:53:54Z</cp:lastPrinted>
  <dcterms:created xsi:type="dcterms:W3CDTF">2007-10-26T18:46:31Z</dcterms:created>
  <dcterms:modified xsi:type="dcterms:W3CDTF">2010-07-02T13:42:19Z</dcterms:modified>
  <cp:category/>
  <cp:version/>
  <cp:contentType/>
  <cp:contentStatus/>
</cp:coreProperties>
</file>